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Notes" sheetId="1" r:id="rId1"/>
    <sheet name="Silver " sheetId="2" r:id="rId2"/>
    <sheet name="Grains" sheetId="3" r:id="rId3"/>
    <sheet name="Peas, bread" sheetId="4" r:id="rId4"/>
    <sheet name="Beverages" sheetId="5" r:id="rId5"/>
    <sheet name="Meat" sheetId="6" r:id="rId6"/>
    <sheet name="Eggs" sheetId="7" r:id="rId7"/>
    <sheet name="Condiments" sheetId="8" r:id="rId8"/>
    <sheet name="Fuel" sheetId="9" r:id="rId9"/>
    <sheet name="Sheet1" sheetId="10" state="hidden" r:id="rId10"/>
    <sheet name="paper, soap" sheetId="11" r:id="rId11"/>
    <sheet name="Conversions" sheetId="12" state="hidden" r:id="rId12"/>
  </sheets>
  <definedNames/>
  <calcPr fullCalcOnLoad="1"/>
</workbook>
</file>

<file path=xl/sharedStrings.xml><?xml version="1.0" encoding="utf-8"?>
<sst xmlns="http://schemas.openxmlformats.org/spreadsheetml/2006/main" count="609" uniqueCount="189">
  <si>
    <t>metzen (oats) = 45.75 L to 1690, 51 l L in 1690-1752, then like other metzen</t>
  </si>
  <si>
    <t>Condiments: pp. 280-2, 289-90, 307-8</t>
  </si>
  <si>
    <t>Types of transactions:</t>
  </si>
  <si>
    <t>Underlying frequency:</t>
  </si>
  <si>
    <t>Special caveats:</t>
  </si>
  <si>
    <r>
      <t xml:space="preserve">Alfred Francis  Pribram, </t>
    </r>
    <r>
      <rPr>
        <i/>
        <sz val="12"/>
        <rFont val="Times New Roman"/>
        <family val="0"/>
      </rPr>
      <t>Materialien zur Geschichte der Preise und Löhne in Österreich</t>
    </r>
    <r>
      <rPr>
        <sz val="12"/>
        <rFont val="Times New Roman"/>
        <family val="0"/>
      </rPr>
      <t>, Band I.  Carl Ueberreuters: Vienna, 1938.</t>
    </r>
  </si>
  <si>
    <r>
      <t>Source</t>
    </r>
    <r>
      <rPr>
        <sz val="12"/>
        <rFont val="Times New Roman"/>
        <family val="0"/>
      </rPr>
      <t>:</t>
    </r>
  </si>
  <si>
    <t>Notes to Pribram's Austrian estimates</t>
  </si>
  <si>
    <t xml:space="preserve">See the original for additional data.  </t>
  </si>
  <si>
    <t>Wheat</t>
  </si>
  <si>
    <t>Oats</t>
  </si>
  <si>
    <t>Peas</t>
  </si>
  <si>
    <t>Beef</t>
  </si>
  <si>
    <t>Candles</t>
  </si>
  <si>
    <t>Series</t>
  </si>
  <si>
    <t>starts</t>
  </si>
  <si>
    <t>in 1689</t>
  </si>
  <si>
    <t>Erbsen</t>
  </si>
  <si>
    <t>A.f. Pribram, Materialien zur Geschichte der Preise und Loehne in Oesterreich, Band I.  Carl Ueberreuters: Vienna, 1938</t>
  </si>
  <si>
    <t>Prices in Vienna, 1451-1800</t>
  </si>
  <si>
    <t>Year</t>
  </si>
  <si>
    <t>Feinsilber-</t>
  </si>
  <si>
    <t>Äquivalent</t>
  </si>
  <si>
    <t>für 1 (Rechen-)</t>
  </si>
  <si>
    <t>Dairy: pp. 282-4</t>
  </si>
  <si>
    <t>Prices in Vienna, 1470-1718</t>
  </si>
  <si>
    <r>
      <t xml:space="preserve">Alfred Francis  Pribram, </t>
    </r>
    <r>
      <rPr>
        <i/>
        <sz val="12"/>
        <rFont val="Times New Roman"/>
        <family val="0"/>
      </rPr>
      <t>Materialien zur Geschichte der Preise und Löhne in Österreich</t>
    </r>
    <r>
      <rPr>
        <sz val="12"/>
        <rFont val="Times New Roman"/>
        <family val="0"/>
      </rPr>
      <t>, Band I.  Carl Überreuters: Vienna, 1938.</t>
    </r>
  </si>
  <si>
    <t>Saffron (foreign), Saffron (wild), Saffron (domestic), Pepper, Cloves, Cinnamon: in kreuzer per pfund</t>
  </si>
  <si>
    <t>Vienna:</t>
  </si>
  <si>
    <t>David S. Jacks, 2000</t>
  </si>
  <si>
    <t>Leticia Arroyo Abad,  2005</t>
  </si>
  <si>
    <t>Peter Lindert, March 2005</t>
  </si>
  <si>
    <t>Conversions:</t>
  </si>
  <si>
    <t>Metric</t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</si>
  <si>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</si>
  <si>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</si>
  <si>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t>Commodity:</t>
  </si>
  <si>
    <t>Physical Unit:</t>
  </si>
  <si>
    <t>Monetary Unit:</t>
  </si>
  <si>
    <t>metzen</t>
  </si>
  <si>
    <t>kreuzen</t>
  </si>
  <si>
    <t>liter</t>
  </si>
  <si>
    <t>grams</t>
  </si>
  <si>
    <t>pfund</t>
  </si>
  <si>
    <t>eimer</t>
  </si>
  <si>
    <t>pfenning</t>
  </si>
  <si>
    <r>
      <t>Metric</t>
    </r>
    <r>
      <rPr>
        <sz val="11"/>
        <rFont val="Times New Roman"/>
        <family val="1"/>
      </rPr>
      <t xml:space="preserve"> Physical Units &amp; </t>
    </r>
    <r>
      <rPr>
        <u val="single"/>
        <sz val="11"/>
        <rFont val="Times New Roman"/>
        <family val="1"/>
      </rPr>
      <t>Silver</t>
    </r>
  </si>
  <si>
    <t>tonne</t>
  </si>
  <si>
    <t>piece</t>
  </si>
  <si>
    <r>
      <t xml:space="preserve">For the </t>
    </r>
    <r>
      <rPr>
        <i/>
        <sz val="12"/>
        <rFont val="Times New Roman"/>
        <family val="1"/>
      </rPr>
      <t xml:space="preserve">silver content </t>
    </r>
    <r>
      <rPr>
        <sz val="12"/>
        <rFont val="Times New Roman"/>
        <family val="0"/>
      </rPr>
      <t>of the kreuzen, 1354-1795, see Pribram, pp. 72-77.</t>
    </r>
  </si>
  <si>
    <t>kilogram</t>
  </si>
  <si>
    <t>stuebich</t>
  </si>
  <si>
    <t>klafter</t>
  </si>
  <si>
    <t>riess</t>
  </si>
  <si>
    <t>(C) Richard Klimpert (1896)</t>
  </si>
  <si>
    <t>Stübich (zweimetzen) = 122.97 liters, Vienna.</t>
  </si>
  <si>
    <t>liters</t>
  </si>
  <si>
    <t xml:space="preserve">Metric </t>
  </si>
  <si>
    <t>equivalent?</t>
  </si>
  <si>
    <t>NOTE: 1500-1780 taken from Buergerspital; 1780-1800 taken from Marktprotokolle</t>
  </si>
  <si>
    <t>Bread (pollenes and rye): in kreuzer per pfund</t>
  </si>
  <si>
    <t>Bread (p)</t>
  </si>
  <si>
    <t>Bread (r)</t>
  </si>
  <si>
    <t>centner = 56 kg</t>
  </si>
  <si>
    <t>pfund = .56 kg</t>
  </si>
  <si>
    <t>mut (charcoal) =  30 metzen ? = 180 l ?</t>
  </si>
  <si>
    <t>klafter (wood) = 2526 L</t>
  </si>
  <si>
    <t>eimer (wine) =  58 L to 1761, then 57 L</t>
  </si>
  <si>
    <t>(A) Robert Allen, December 2001</t>
  </si>
  <si>
    <t>(B) David Jacks, May 2002</t>
  </si>
  <si>
    <t>Silver grams</t>
  </si>
  <si>
    <t>per kreuzer</t>
  </si>
  <si>
    <t>Pfennig =</t>
  </si>
  <si>
    <t>1/240 Pfund</t>
  </si>
  <si>
    <t>(=1/4 kreutzen?)</t>
  </si>
  <si>
    <t>im Gramm</t>
  </si>
  <si>
    <t>Silver content of the Kreutzer</t>
  </si>
  <si>
    <t>Implied grams/</t>
  </si>
  <si>
    <t xml:space="preserve">Pfenning = 1/4 </t>
  </si>
  <si>
    <t>pp. 72-73</t>
  </si>
  <si>
    <t>pp. 74 ff.</t>
  </si>
  <si>
    <t>Kreuzer</t>
  </si>
  <si>
    <t>kreuzer, if</t>
  </si>
  <si>
    <t>kreuzer</t>
  </si>
  <si>
    <t>(1/60 fl. =</t>
  </si>
  <si>
    <t>1/60 Pfund?)</t>
  </si>
  <si>
    <t>"1/100 fl."</t>
  </si>
  <si>
    <t>Kreuzer =</t>
  </si>
  <si>
    <t xml:space="preserve">For details, extensions back to 1156, and monthly data for </t>
  </si>
  <si>
    <t>Starches: 275-9, 381-2</t>
  </si>
  <si>
    <t>Wheat, Barley, Oats: in kreuzers per metzen (from 1752, per land-metzen)</t>
  </si>
  <si>
    <t>Peas: in kreuzers per metzen (from 1752, per land-metzen)</t>
  </si>
  <si>
    <t>1603-1779</t>
  </si>
  <si>
    <t>1531-1779</t>
  </si>
  <si>
    <t>1500/01,</t>
  </si>
  <si>
    <t>1527-1601</t>
  </si>
  <si>
    <t>*</t>
  </si>
  <si>
    <t>The series are not confined to Vienna or to the period after 1500.</t>
  </si>
  <si>
    <t>Pribram's volume contains far more information than has been transcribed in this file.</t>
  </si>
  <si>
    <t>Annual and decadal averages predominate, but there are also a few monthly series.</t>
  </si>
  <si>
    <t xml:space="preserve">Hospital expense accounts, market records, charity accounts, military accounts.  </t>
  </si>
  <si>
    <t>Misc.: pp. 333-8</t>
  </si>
  <si>
    <t>Konzept-</t>
  </si>
  <si>
    <t>papier</t>
  </si>
  <si>
    <t>some of the paper money era, see pp. 1-71.</t>
  </si>
  <si>
    <t>1 metzen = 40.75 l to 1690; 1690-1752, = 46.25 l; 1753-6, = 61 l; 1756-1875, = 61.5 l</t>
  </si>
  <si>
    <t>1 pfund = .56 kg</t>
  </si>
  <si>
    <t>1 eimer = 56.59 l</t>
  </si>
  <si>
    <t>1 klafter = 2526 l = 2.526 m3</t>
  </si>
  <si>
    <r>
      <t xml:space="preserve">Source: A.F. Pribram, </t>
    </r>
    <r>
      <rPr>
        <i/>
        <sz val="12"/>
        <rFont val="Times New Roman"/>
        <family val="0"/>
      </rPr>
      <t>Materialien zur Geschichte der Preise und Löhne in Österreich,</t>
    </r>
    <r>
      <rPr>
        <sz val="12"/>
        <rFont val="Times New Roman"/>
        <family val="0"/>
      </rPr>
      <t xml:space="preserve"> Band I.  Carl Ueberreuters: Vienna, 1938; </t>
    </r>
  </si>
  <si>
    <r>
      <t xml:space="preserve"> for implied silver contents, R. Metz, </t>
    </r>
    <r>
      <rPr>
        <i/>
        <sz val="12"/>
        <rFont val="Times New Roman"/>
        <family val="0"/>
      </rPr>
      <t xml:space="preserve">Geld, Währung und Preisentwicklung: Der Niederrheinraum im europäischen Vergleich 1350-1800. </t>
    </r>
    <r>
      <rPr>
        <sz val="12"/>
        <rFont val="Times New Roman"/>
        <family val="0"/>
      </rPr>
      <t>Frankfurt AM: Fritz Knapp Verlag, 1990.</t>
    </r>
  </si>
  <si>
    <t>Wien</t>
  </si>
  <si>
    <t>metzen (nonoat grains) = 40.75 L to 1690, then 46.25 L 1690-1752,  61 L 1753-6, and 61.5 L in 1756-1875</t>
  </si>
  <si>
    <t>Kanzlei-</t>
  </si>
  <si>
    <t>ohne nähere</t>
  </si>
  <si>
    <t>Papier</t>
  </si>
  <si>
    <t>Bezeichnung</t>
  </si>
  <si>
    <t>Prices in Vienna, paper and soap, 1440-1779</t>
  </si>
  <si>
    <t>(spliced)</t>
  </si>
  <si>
    <t>Seife</t>
  </si>
  <si>
    <t>Pfund</t>
  </si>
  <si>
    <t>Prices in Vienna, 1523-1779</t>
  </si>
  <si>
    <r>
      <t xml:space="preserve">A.f. Pribram, </t>
    </r>
    <r>
      <rPr>
        <i/>
        <sz val="12"/>
        <rFont val="Times New Roman"/>
        <family val="0"/>
      </rPr>
      <t xml:space="preserve">Materialien zur Geschichte der Preise und Loehne in Oesterreich, </t>
    </r>
    <r>
      <rPr>
        <sz val="12"/>
        <rFont val="Times New Roman"/>
        <family val="0"/>
      </rPr>
      <t>Band I.  Carl Ueberreuters: Vienna, 1938</t>
    </r>
  </si>
  <si>
    <t>Hafer</t>
  </si>
  <si>
    <t>Gerste</t>
  </si>
  <si>
    <t>Weizen</t>
  </si>
  <si>
    <t>Prices in Vienna, 1439-1800</t>
  </si>
  <si>
    <r>
      <t xml:space="preserve">A.f. Pribram, </t>
    </r>
    <r>
      <rPr>
        <i/>
        <sz val="12"/>
        <rFont val="Times New Roman"/>
        <family val="0"/>
      </rPr>
      <t>Materialien zur Geschichte der Preise und Loehne in Oesterreich,</t>
    </r>
    <r>
      <rPr>
        <sz val="12"/>
        <rFont val="Times New Roman"/>
        <family val="0"/>
      </rPr>
      <t xml:space="preserve"> Band I.  Carl Ueberreuters: Vienna, 1938</t>
    </r>
  </si>
  <si>
    <t>Herring</t>
  </si>
  <si>
    <t>Pepper</t>
  </si>
  <si>
    <t>Cinnamon</t>
  </si>
  <si>
    <t>Salt</t>
  </si>
  <si>
    <t>Cloves</t>
  </si>
  <si>
    <t>Wine</t>
  </si>
  <si>
    <t>Charcoal</t>
  </si>
  <si>
    <t>Soap</t>
  </si>
  <si>
    <t>Barley</t>
  </si>
  <si>
    <t>Saffron (f)</t>
  </si>
  <si>
    <t>Saffron (w)</t>
  </si>
  <si>
    <t>Eggs: in kreuzen per 100</t>
  </si>
  <si>
    <t>Eggs</t>
  </si>
  <si>
    <t>Meat: 290-300</t>
  </si>
  <si>
    <t>Herring: in kreuzer per tonne</t>
  </si>
  <si>
    <t>Carp</t>
  </si>
  <si>
    <t>Pike (salt)</t>
  </si>
  <si>
    <t>Carp: in pfennig per stueck (piece) (per pfund from 1647)</t>
  </si>
  <si>
    <t>Pike (fr)</t>
  </si>
  <si>
    <t>Charcoal: in kreuzer per stuebich</t>
  </si>
  <si>
    <t>Stockfish</t>
  </si>
  <si>
    <t>Beef, Pike (salted), Pike (fresh), Stockfish: in kreuzer per pfund</t>
  </si>
  <si>
    <t>Beer (F)</t>
  </si>
  <si>
    <t>Beer (B)</t>
  </si>
  <si>
    <t>Beer (R)</t>
  </si>
  <si>
    <t>Beer (S)</t>
  </si>
  <si>
    <t>Beer (I)</t>
  </si>
  <si>
    <t>Beer (w)</t>
  </si>
  <si>
    <t>Saffron (d)</t>
  </si>
  <si>
    <t>Beer (Freistaedter), Beer (Branauer), Beer (Regensburger), Beer (Schweinitzer), Beer (Iglauer), Beer (white), Wine: in pfennigs per eimer</t>
  </si>
  <si>
    <t>Bob Allen:  eimer (wine) =  58 L to 1761, then 57 L</t>
  </si>
  <si>
    <t>David Jacks: 1 eimer = 56.59 l  (use for beer here)</t>
  </si>
  <si>
    <t>Prices in Vienna, 1527-1776</t>
  </si>
  <si>
    <t>pf/pfund</t>
  </si>
  <si>
    <t>Now</t>
  </si>
  <si>
    <t>Heringe</t>
  </si>
  <si>
    <t>Rindfleisch</t>
  </si>
  <si>
    <t>Karpfen</t>
  </si>
  <si>
    <t>Prices in Vienna, 1470-1779</t>
  </si>
  <si>
    <t>Brennholz</t>
  </si>
  <si>
    <t>weiches</t>
  </si>
  <si>
    <t>buchenes</t>
  </si>
  <si>
    <t>Prices in Vienna, 1440-1779</t>
  </si>
  <si>
    <t>Salt: in kreuzer per pfund, per stock, and per metzen</t>
  </si>
  <si>
    <t>Beverages: 300-2, 308-11</t>
  </si>
  <si>
    <t>Wax</t>
  </si>
  <si>
    <t>Firewood (soft, beech, pine, Scotch pine): in kreuzer per klafter</t>
  </si>
  <si>
    <t>Firewd (p)</t>
  </si>
  <si>
    <t>Firewd (Sp)</t>
  </si>
  <si>
    <t>Firewd (s)</t>
  </si>
  <si>
    <t>Firewd (b)</t>
  </si>
  <si>
    <t>Wax (Sp)</t>
  </si>
  <si>
    <t>Wax, Wax (Spanish): in kreuzer per pfund</t>
  </si>
  <si>
    <t>Paper, Paper (chancellery), Paper (rough): in kreuzer per riess</t>
  </si>
  <si>
    <t>Paper</t>
  </si>
  <si>
    <t>Paper (c)</t>
  </si>
  <si>
    <t>Paper (r)</t>
  </si>
  <si>
    <t>Soap: in kreuzer/pfund</t>
  </si>
  <si>
    <t>Fuel: 295-7, 316-20, 335-8</t>
  </si>
  <si>
    <t>Candles: in kreuzer per pfund</t>
  </si>
  <si>
    <t>Grains: 269-74, 372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</si>
</sst>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  <numFmt numFmtId="167" formatCode="0.000000"/>
    <numFmt numFmtId="168" formatCode="0.0000"/>
    <numFmt numFmtId="169" formatCode="#,##0.000"/>
    <numFmt numFmtId="170" formatCode="0.0000000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i/>
      <sz val="12"/>
      <name val="Times New Roman"/>
      <family val="0"/>
    </font>
    <font>
      <u val="single"/>
      <sz val="12"/>
      <name val="Times New Roman"/>
      <family val="0"/>
    </font>
    <font>
      <b/>
      <sz val="12"/>
      <name val="Palatino"/>
      <family val="0"/>
    </font>
    <font>
      <sz val="12"/>
      <name val="Palatino"/>
      <family val="0"/>
    </font>
    <font>
      <i/>
      <sz val="12"/>
      <name val="Palatino"/>
      <family val="0"/>
    </font>
    <font>
      <u val="single"/>
      <sz val="12"/>
      <name val="Palatino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  <font>
      <sz val="8"/>
      <name val="Arial"/>
      <family val="0"/>
    </font>
    <font>
      <sz val="11"/>
      <name val="Times New Roman"/>
      <family val="0"/>
    </font>
    <font>
      <u val="single"/>
      <sz val="11"/>
      <name val="Times New Roman"/>
      <family val="1"/>
    </font>
    <font>
      <sz val="12"/>
      <color indexed="10"/>
      <name val="Times New Roman"/>
      <family val="0"/>
    </font>
    <font>
      <sz val="12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6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6" fillId="0" borderId="1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4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8" xfId="0" applyFont="1" applyBorder="1" applyAlignment="1">
      <alignment/>
    </xf>
    <xf numFmtId="2" fontId="12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16" fillId="0" borderId="0" xfId="0" applyFont="1" applyAlignment="1">
      <alignment horizontal="left"/>
    </xf>
    <xf numFmtId="49" fontId="15" fillId="0" borderId="0" xfId="0" applyNumberFormat="1" applyFont="1" applyAlignment="1">
      <alignment horizontal="right"/>
    </xf>
    <xf numFmtId="166" fontId="4" fillId="0" borderId="6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12" fillId="0" borderId="6" xfId="0" applyFont="1" applyBorder="1" applyAlignment="1">
      <alignment/>
    </xf>
    <xf numFmtId="0" fontId="17" fillId="2" borderId="0" xfId="0" applyFont="1" applyFill="1" applyAlignment="1">
      <alignment horizontal="center"/>
    </xf>
    <xf numFmtId="2" fontId="4" fillId="0" borderId="6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left"/>
    </xf>
    <xf numFmtId="164" fontId="18" fillId="3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C4" sqref="C4"/>
    </sheetView>
  </sheetViews>
  <sheetFormatPr defaultColWidth="10.8515625" defaultRowHeight="12.75"/>
  <cols>
    <col min="1" max="1" width="10.421875" style="3" customWidth="1"/>
    <col min="2" max="2" width="17.140625" style="3" customWidth="1"/>
    <col min="3" max="16384" width="10.8515625" style="3" customWidth="1"/>
  </cols>
  <sheetData>
    <row r="1" spans="1:3" ht="15.75">
      <c r="A1" s="38" t="s">
        <v>29</v>
      </c>
      <c r="B1" s="41"/>
      <c r="C1" s="18" t="s">
        <v>7</v>
      </c>
    </row>
    <row r="2" spans="1:2" ht="15.75">
      <c r="A2" s="44" t="s">
        <v>31</v>
      </c>
      <c r="B2" s="42"/>
    </row>
    <row r="3" spans="1:2" ht="15.75">
      <c r="A3" s="39" t="s">
        <v>30</v>
      </c>
      <c r="B3" s="43"/>
    </row>
    <row r="4" spans="1:2" ht="15.75">
      <c r="A4" s="40"/>
      <c r="B4" s="45"/>
    </row>
    <row r="5" ht="15.75">
      <c r="A5" s="8" t="s">
        <v>6</v>
      </c>
    </row>
    <row r="6" ht="15.75">
      <c r="A6" s="2" t="s">
        <v>26</v>
      </c>
    </row>
    <row r="7" ht="15.75">
      <c r="A7" s="2"/>
    </row>
    <row r="8" ht="15.75">
      <c r="A8" s="8" t="s">
        <v>2</v>
      </c>
    </row>
    <row r="9" ht="15.75">
      <c r="A9" s="2" t="s">
        <v>100</v>
      </c>
    </row>
    <row r="10" ht="15.75">
      <c r="A10" s="2"/>
    </row>
    <row r="11" ht="15.75">
      <c r="A11" s="8" t="s">
        <v>3</v>
      </c>
    </row>
    <row r="12" ht="15.75">
      <c r="A12" s="2" t="s">
        <v>99</v>
      </c>
    </row>
    <row r="13" ht="15.75">
      <c r="A13" s="2"/>
    </row>
    <row r="14" ht="15.75">
      <c r="A14" s="8" t="s">
        <v>4</v>
      </c>
    </row>
    <row r="15" ht="15.75">
      <c r="A15" s="2" t="s">
        <v>98</v>
      </c>
    </row>
    <row r="16" spans="1:2" ht="15.75">
      <c r="A16" s="2"/>
      <c r="B16" s="2" t="s">
        <v>8</v>
      </c>
    </row>
    <row r="17" spans="1:2" ht="15.75">
      <c r="A17" s="2"/>
      <c r="B17" s="2" t="s">
        <v>97</v>
      </c>
    </row>
    <row r="18" ht="15.75">
      <c r="A18" s="2"/>
    </row>
    <row r="19" ht="15.75">
      <c r="A19" s="2" t="s">
        <v>49</v>
      </c>
    </row>
    <row r="20" s="2" customFormat="1" ht="15.75"/>
    <row r="21" s="2" customFormat="1" ht="15.75">
      <c r="A21" s="46" t="s">
        <v>32</v>
      </c>
    </row>
    <row r="22" s="2" customFormat="1" ht="15.75">
      <c r="A22" s="47" t="s">
        <v>33</v>
      </c>
    </row>
    <row r="23" s="2" customFormat="1" ht="15.75">
      <c r="A23" s="16" t="s">
        <v>68</v>
      </c>
    </row>
    <row r="24" s="2" customFormat="1" ht="15.75">
      <c r="A24" s="2" t="s">
        <v>111</v>
      </c>
    </row>
    <row r="25" s="2" customFormat="1" ht="15.75">
      <c r="A25" s="2" t="s">
        <v>112</v>
      </c>
    </row>
    <row r="26" s="2" customFormat="1" ht="15.75">
      <c r="A26" s="2" t="s">
        <v>0</v>
      </c>
    </row>
    <row r="27" s="2" customFormat="1" ht="15.75">
      <c r="A27" s="2" t="s">
        <v>63</v>
      </c>
    </row>
    <row r="28" s="2" customFormat="1" ht="15.75">
      <c r="A28" s="2" t="s">
        <v>64</v>
      </c>
    </row>
    <row r="29" s="2" customFormat="1" ht="15.75">
      <c r="A29" s="2" t="s">
        <v>65</v>
      </c>
    </row>
    <row r="30" s="2" customFormat="1" ht="15.75">
      <c r="A30" s="2" t="s">
        <v>66</v>
      </c>
    </row>
    <row r="31" s="2" customFormat="1" ht="15.75">
      <c r="A31" s="2" t="s">
        <v>67</v>
      </c>
    </row>
    <row r="32" s="2" customFormat="1" ht="15.75"/>
    <row r="33" s="2" customFormat="1" ht="15.75">
      <c r="A33" s="16" t="s">
        <v>69</v>
      </c>
    </row>
    <row r="34" s="2" customFormat="1" ht="15.75">
      <c r="A34" s="2" t="s">
        <v>28</v>
      </c>
    </row>
    <row r="35" s="2" customFormat="1" ht="15.75">
      <c r="A35" s="2" t="s">
        <v>105</v>
      </c>
    </row>
    <row r="36" s="2" customFormat="1" ht="15.75">
      <c r="A36" s="2" t="s">
        <v>106</v>
      </c>
    </row>
    <row r="37" s="2" customFormat="1" ht="15.75">
      <c r="A37" s="2" t="s">
        <v>107</v>
      </c>
    </row>
    <row r="38" s="2" customFormat="1" ht="15.75">
      <c r="A38" s="2" t="s">
        <v>108</v>
      </c>
    </row>
    <row r="39" s="2" customFormat="1" ht="15.75">
      <c r="A39" s="2" t="s">
        <v>109</v>
      </c>
    </row>
    <row r="40" s="2" customFormat="1" ht="15.75">
      <c r="B40" s="2" t="s">
        <v>110</v>
      </c>
    </row>
    <row r="41" s="2" customFormat="1" ht="15.75"/>
    <row r="42" s="2" customFormat="1" ht="15.75">
      <c r="A42" s="16" t="s">
        <v>54</v>
      </c>
    </row>
    <row r="43" s="2" customFormat="1" ht="15.75">
      <c r="A43" s="2" t="s">
        <v>55</v>
      </c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11"/>
  <sheetViews>
    <sheetView showZeros="0" workbookViewId="0" topLeftCell="A1">
      <pane xSplit="5340" ySplit="5295" topLeftCell="B17" activePane="bottomRight" state="split"/>
      <selection pane="topLeft" activeCell="A1" sqref="A1"/>
      <selection pane="topRight" activeCell="B1" sqref="B1"/>
      <selection pane="bottomLeft" activeCell="A16" sqref="A16"/>
      <selection pane="bottomRight" activeCell="B17" sqref="B17"/>
    </sheetView>
  </sheetViews>
  <sheetFormatPr defaultColWidth="9.140625" defaultRowHeight="12.75"/>
  <cols>
    <col min="1" max="1" width="13.7109375" style="10" customWidth="1"/>
    <col min="2" max="30" width="11.140625" style="10" customWidth="1"/>
    <col min="31" max="16384" width="8.8515625" style="10" customWidth="1"/>
  </cols>
  <sheetData>
    <row r="1" spans="1:3" ht="15.75">
      <c r="A1" s="77" t="str">
        <f>+Fuel!A1</f>
        <v>David S. Jacks, 2000</v>
      </c>
      <c r="B1" s="78"/>
      <c r="C1" s="9" t="s">
        <v>117</v>
      </c>
    </row>
    <row r="2" spans="1:3" ht="15.75">
      <c r="A2" s="79" t="str">
        <f>+Fuel!A2</f>
        <v>Peter Lindert, March 2005</v>
      </c>
      <c r="B2" s="80"/>
      <c r="C2" s="2" t="s">
        <v>5</v>
      </c>
    </row>
    <row r="3" spans="1:2" ht="15.75">
      <c r="A3" s="81" t="str">
        <f>+Fuel!A3</f>
        <v>Leticia Arroyo Abad,  2005</v>
      </c>
      <c r="B3" s="82"/>
    </row>
    <row r="4" ht="15.75">
      <c r="C4" s="10" t="s">
        <v>101</v>
      </c>
    </row>
    <row r="5" ht="15.75">
      <c r="C5" s="10" t="s">
        <v>181</v>
      </c>
    </row>
    <row r="6" ht="15.75">
      <c r="C6" s="10" t="s">
        <v>185</v>
      </c>
    </row>
    <row r="8" spans="2:16" ht="15.75">
      <c r="B8" s="57" t="s">
        <v>34</v>
      </c>
      <c r="H8" s="57" t="s">
        <v>35</v>
      </c>
      <c r="P8" s="57" t="s">
        <v>46</v>
      </c>
    </row>
    <row r="9" spans="2:6" ht="15.75">
      <c r="B9" s="11" t="s">
        <v>94</v>
      </c>
      <c r="C9" s="11"/>
      <c r="D9" s="11" t="s">
        <v>96</v>
      </c>
      <c r="E9" s="11"/>
      <c r="F9" s="11" t="s">
        <v>96</v>
      </c>
    </row>
    <row r="10" spans="2:6" ht="15.75">
      <c r="B10" s="11" t="s">
        <v>95</v>
      </c>
      <c r="C10" s="11" t="s">
        <v>92</v>
      </c>
      <c r="D10" s="11" t="s">
        <v>92</v>
      </c>
      <c r="E10" s="11"/>
      <c r="F10" s="11" t="s">
        <v>93</v>
      </c>
    </row>
    <row r="11" spans="2:20" ht="15.75">
      <c r="B11" s="11" t="s">
        <v>115</v>
      </c>
      <c r="C11" s="11"/>
      <c r="D11" s="83" t="s">
        <v>118</v>
      </c>
      <c r="E11" s="11"/>
      <c r="F11" s="11" t="s">
        <v>119</v>
      </c>
      <c r="H11" s="11" t="s">
        <v>115</v>
      </c>
      <c r="I11" s="11"/>
      <c r="J11" s="83" t="s">
        <v>118</v>
      </c>
      <c r="K11" s="11"/>
      <c r="L11" s="11" t="s">
        <v>119</v>
      </c>
      <c r="P11" s="11" t="s">
        <v>115</v>
      </c>
      <c r="Q11" s="11"/>
      <c r="R11" s="83" t="s">
        <v>118</v>
      </c>
      <c r="S11" s="11"/>
      <c r="T11" s="11" t="s">
        <v>119</v>
      </c>
    </row>
    <row r="12" spans="2:20" ht="15.75">
      <c r="B12" s="11" t="s">
        <v>114</v>
      </c>
      <c r="C12" s="11" t="s">
        <v>113</v>
      </c>
      <c r="D12" s="11" t="s">
        <v>102</v>
      </c>
      <c r="E12" s="11"/>
      <c r="F12" s="11" t="s">
        <v>120</v>
      </c>
      <c r="H12" s="11" t="s">
        <v>114</v>
      </c>
      <c r="I12" s="11" t="s">
        <v>113</v>
      </c>
      <c r="J12" s="11" t="s">
        <v>102</v>
      </c>
      <c r="K12" s="11"/>
      <c r="L12" s="11" t="s">
        <v>120</v>
      </c>
      <c r="P12" s="11" t="s">
        <v>114</v>
      </c>
      <c r="Q12" s="11" t="s">
        <v>113</v>
      </c>
      <c r="R12" s="11" t="s">
        <v>102</v>
      </c>
      <c r="S12" s="11"/>
      <c r="T12" s="11" t="s">
        <v>120</v>
      </c>
    </row>
    <row r="13" spans="2:20" ht="15.75">
      <c r="B13" s="11" t="s">
        <v>116</v>
      </c>
      <c r="C13" s="11" t="s">
        <v>103</v>
      </c>
      <c r="D13" s="11" t="s">
        <v>103</v>
      </c>
      <c r="E13" s="11"/>
      <c r="F13" s="11"/>
      <c r="H13" s="11" t="s">
        <v>116</v>
      </c>
      <c r="I13" s="11" t="s">
        <v>103</v>
      </c>
      <c r="J13" s="11" t="s">
        <v>103</v>
      </c>
      <c r="K13" s="11"/>
      <c r="L13" s="11"/>
      <c r="P13" s="11" t="s">
        <v>116</v>
      </c>
      <c r="Q13" s="11" t="s">
        <v>103</v>
      </c>
      <c r="R13" s="11" t="s">
        <v>103</v>
      </c>
      <c r="S13" s="11"/>
      <c r="T13" s="11"/>
    </row>
    <row r="14" spans="1:20" ht="15.75">
      <c r="A14" s="58" t="s">
        <v>36</v>
      </c>
      <c r="B14" s="11" t="s">
        <v>182</v>
      </c>
      <c r="C14" s="11" t="s">
        <v>183</v>
      </c>
      <c r="D14" s="11" t="s">
        <v>184</v>
      </c>
      <c r="E14" s="11"/>
      <c r="F14" s="11" t="s">
        <v>135</v>
      </c>
      <c r="H14" s="11" t="s">
        <v>182</v>
      </c>
      <c r="I14" s="11" t="s">
        <v>183</v>
      </c>
      <c r="J14" s="11" t="s">
        <v>184</v>
      </c>
      <c r="K14" s="11"/>
      <c r="L14" s="11" t="s">
        <v>135</v>
      </c>
      <c r="N14" s="64" t="s">
        <v>70</v>
      </c>
      <c r="P14" s="11" t="s">
        <v>182</v>
      </c>
      <c r="Q14" s="11" t="s">
        <v>183</v>
      </c>
      <c r="R14" s="11" t="s">
        <v>184</v>
      </c>
      <c r="S14" s="11"/>
      <c r="T14" s="11" t="s">
        <v>135</v>
      </c>
    </row>
    <row r="15" spans="1:20" ht="15.75">
      <c r="A15" s="58" t="s">
        <v>37</v>
      </c>
      <c r="B15" s="11" t="s">
        <v>53</v>
      </c>
      <c r="C15" s="11" t="s">
        <v>53</v>
      </c>
      <c r="D15" s="11" t="s">
        <v>53</v>
      </c>
      <c r="E15" s="11"/>
      <c r="F15" s="11" t="s">
        <v>43</v>
      </c>
      <c r="H15" s="11" t="s">
        <v>53</v>
      </c>
      <c r="I15" s="11" t="s">
        <v>53</v>
      </c>
      <c r="J15" s="11" t="s">
        <v>53</v>
      </c>
      <c r="K15" s="11"/>
      <c r="L15" s="11" t="s">
        <v>50</v>
      </c>
      <c r="N15" s="64" t="s">
        <v>42</v>
      </c>
      <c r="P15" s="11" t="s">
        <v>53</v>
      </c>
      <c r="Q15" s="11" t="s">
        <v>53</v>
      </c>
      <c r="R15" s="11" t="s">
        <v>53</v>
      </c>
      <c r="S15" s="11"/>
      <c r="T15" s="11" t="s">
        <v>50</v>
      </c>
    </row>
    <row r="16" spans="1:20" s="14" customFormat="1" ht="15.75">
      <c r="A16" s="58" t="s">
        <v>38</v>
      </c>
      <c r="B16" s="11" t="s">
        <v>40</v>
      </c>
      <c r="C16" s="11" t="s">
        <v>40</v>
      </c>
      <c r="D16" s="11" t="s">
        <v>40</v>
      </c>
      <c r="E16" s="11"/>
      <c r="F16" s="11" t="s">
        <v>40</v>
      </c>
      <c r="H16" s="11" t="s">
        <v>40</v>
      </c>
      <c r="I16" s="11" t="s">
        <v>40</v>
      </c>
      <c r="J16" s="11" t="s">
        <v>40</v>
      </c>
      <c r="K16" s="11"/>
      <c r="L16" s="11" t="s">
        <v>40</v>
      </c>
      <c r="N16" s="64" t="s">
        <v>40</v>
      </c>
      <c r="P16" s="11" t="s">
        <v>70</v>
      </c>
      <c r="Q16" s="11" t="s">
        <v>70</v>
      </c>
      <c r="R16" s="11" t="s">
        <v>70</v>
      </c>
      <c r="S16" s="11"/>
      <c r="T16" s="11" t="s">
        <v>70</v>
      </c>
    </row>
    <row r="17" spans="1:20" s="14" customFormat="1" ht="15.75">
      <c r="A17" s="10">
        <v>1440</v>
      </c>
      <c r="B17" s="12">
        <v>80</v>
      </c>
      <c r="C17" s="12"/>
      <c r="D17" s="15">
        <v>80</v>
      </c>
      <c r="E17" s="12"/>
      <c r="F17" s="12"/>
      <c r="G17" s="10"/>
      <c r="H17" s="10">
        <f aca="true" t="shared" si="0" ref="H17:H80">+B17</f>
        <v>80</v>
      </c>
      <c r="I17" s="10">
        <f aca="true" t="shared" si="1" ref="I17:I80">+C17</f>
        <v>0</v>
      </c>
      <c r="J17" s="10">
        <f aca="true" t="shared" si="2" ref="J17:J80">+D17</f>
        <v>80</v>
      </c>
      <c r="L17" s="84">
        <f>+F17/0.56</f>
        <v>0</v>
      </c>
      <c r="N17" s="85">
        <f>+'Silver '!D99</f>
        <v>0.77104</v>
      </c>
      <c r="P17" s="84">
        <f>+H17*$N17</f>
        <v>61.6832</v>
      </c>
      <c r="Q17" s="84">
        <f>+I17*$N17</f>
        <v>0</v>
      </c>
      <c r="R17" s="84">
        <f>+J17*$N17</f>
        <v>61.6832</v>
      </c>
      <c r="T17" s="84">
        <f>+L17*$N17</f>
        <v>0</v>
      </c>
    </row>
    <row r="18" spans="1:20" s="14" customFormat="1" ht="15.75">
      <c r="A18" s="10">
        <v>1452</v>
      </c>
      <c r="B18" s="12">
        <v>80</v>
      </c>
      <c r="C18" s="12"/>
      <c r="D18" s="15">
        <v>80</v>
      </c>
      <c r="E18" s="12"/>
      <c r="F18" s="12"/>
      <c r="G18" s="10"/>
      <c r="H18" s="10">
        <f t="shared" si="0"/>
        <v>80</v>
      </c>
      <c r="I18" s="10">
        <f t="shared" si="1"/>
        <v>0</v>
      </c>
      <c r="J18" s="10">
        <f t="shared" si="2"/>
        <v>80</v>
      </c>
      <c r="L18" s="84">
        <f>+F18/0.56</f>
        <v>0</v>
      </c>
      <c r="N18" s="85">
        <f>+'Silver '!D111</f>
        <v>0.70252</v>
      </c>
      <c r="P18" s="84">
        <f aca="true" t="shared" si="3" ref="P18:P81">+H18*$N18</f>
        <v>56.2016</v>
      </c>
      <c r="Q18" s="84">
        <f aca="true" t="shared" si="4" ref="Q18:Q81">+I18*$N18</f>
        <v>0</v>
      </c>
      <c r="R18" s="84">
        <f aca="true" t="shared" si="5" ref="R18:R81">+J18*$N18</f>
        <v>56.2016</v>
      </c>
      <c r="T18" s="84">
        <f aca="true" t="shared" si="6" ref="T18:T81">+L18*$N18</f>
        <v>0</v>
      </c>
    </row>
    <row r="19" spans="1:20" s="14" customFormat="1" ht="15.75">
      <c r="A19" s="10">
        <v>1454</v>
      </c>
      <c r="B19" s="12">
        <v>80</v>
      </c>
      <c r="C19" s="12"/>
      <c r="D19" s="15">
        <v>80</v>
      </c>
      <c r="E19" s="12"/>
      <c r="F19" s="12"/>
      <c r="G19" s="10"/>
      <c r="H19" s="10">
        <f t="shared" si="0"/>
        <v>80</v>
      </c>
      <c r="I19" s="10">
        <f t="shared" si="1"/>
        <v>0</v>
      </c>
      <c r="J19" s="10">
        <f t="shared" si="2"/>
        <v>80</v>
      </c>
      <c r="L19" s="84">
        <f aca="true" t="shared" si="7" ref="L19:L82">+F19/0.56</f>
        <v>0</v>
      </c>
      <c r="N19" s="85">
        <f>+'Silver '!D113</f>
        <v>0.70252</v>
      </c>
      <c r="P19" s="84">
        <f t="shared" si="3"/>
        <v>56.2016</v>
      </c>
      <c r="Q19" s="84">
        <f t="shared" si="4"/>
        <v>0</v>
      </c>
      <c r="R19" s="84">
        <f t="shared" si="5"/>
        <v>56.2016</v>
      </c>
      <c r="T19" s="84">
        <f t="shared" si="6"/>
        <v>0</v>
      </c>
    </row>
    <row r="20" spans="1:20" s="14" customFormat="1" ht="15.75">
      <c r="A20" s="10">
        <v>1455</v>
      </c>
      <c r="B20" s="12">
        <v>80</v>
      </c>
      <c r="C20" s="12"/>
      <c r="D20" s="15">
        <v>80</v>
      </c>
      <c r="E20" s="12"/>
      <c r="F20" s="12"/>
      <c r="G20" s="10"/>
      <c r="H20" s="10">
        <f t="shared" si="0"/>
        <v>80</v>
      </c>
      <c r="I20" s="10">
        <f t="shared" si="1"/>
        <v>0</v>
      </c>
      <c r="J20" s="10">
        <f t="shared" si="2"/>
        <v>80</v>
      </c>
      <c r="L20" s="84">
        <f t="shared" si="7"/>
        <v>0</v>
      </c>
      <c r="N20" s="85">
        <f>+'Silver '!D114</f>
        <v>0.6586</v>
      </c>
      <c r="P20" s="84">
        <f t="shared" si="3"/>
        <v>52.687999999999995</v>
      </c>
      <c r="Q20" s="84">
        <f t="shared" si="4"/>
        <v>0</v>
      </c>
      <c r="R20" s="84">
        <f t="shared" si="5"/>
        <v>52.687999999999995</v>
      </c>
      <c r="T20" s="84">
        <f t="shared" si="6"/>
        <v>0</v>
      </c>
    </row>
    <row r="21" spans="1:20" s="14" customFormat="1" ht="15.75">
      <c r="A21" s="10">
        <v>1457</v>
      </c>
      <c r="B21" s="12">
        <v>80</v>
      </c>
      <c r="C21" s="12"/>
      <c r="D21" s="15">
        <v>80</v>
      </c>
      <c r="E21" s="12"/>
      <c r="F21" s="12"/>
      <c r="G21" s="10"/>
      <c r="H21" s="10">
        <f t="shared" si="0"/>
        <v>80</v>
      </c>
      <c r="I21" s="10">
        <f t="shared" si="1"/>
        <v>0</v>
      </c>
      <c r="J21" s="10">
        <f t="shared" si="2"/>
        <v>80</v>
      </c>
      <c r="L21" s="84">
        <f t="shared" si="7"/>
        <v>0</v>
      </c>
      <c r="N21" s="85">
        <f>+'Silver '!D116</f>
        <v>0.6586</v>
      </c>
      <c r="P21" s="84">
        <f t="shared" si="3"/>
        <v>52.687999999999995</v>
      </c>
      <c r="Q21" s="84">
        <f t="shared" si="4"/>
        <v>0</v>
      </c>
      <c r="R21" s="84">
        <f t="shared" si="5"/>
        <v>52.687999999999995</v>
      </c>
      <c r="T21" s="84">
        <f t="shared" si="6"/>
        <v>0</v>
      </c>
    </row>
    <row r="22" spans="1:20" s="14" customFormat="1" ht="15.75">
      <c r="A22" s="10">
        <v>1458</v>
      </c>
      <c r="B22" s="12">
        <v>90</v>
      </c>
      <c r="C22" s="12"/>
      <c r="D22" s="15">
        <v>90</v>
      </c>
      <c r="E22" s="12"/>
      <c r="F22" s="12"/>
      <c r="G22" s="10"/>
      <c r="H22" s="10">
        <f t="shared" si="0"/>
        <v>90</v>
      </c>
      <c r="I22" s="10">
        <f t="shared" si="1"/>
        <v>0</v>
      </c>
      <c r="J22" s="10">
        <f t="shared" si="2"/>
        <v>90</v>
      </c>
      <c r="L22" s="84">
        <f t="shared" si="7"/>
        <v>0</v>
      </c>
      <c r="N22" s="85">
        <f>+'Silver '!D117</f>
        <v>0</v>
      </c>
      <c r="P22" s="84">
        <f t="shared" si="3"/>
        <v>0</v>
      </c>
      <c r="Q22" s="84">
        <f t="shared" si="4"/>
        <v>0</v>
      </c>
      <c r="R22" s="84">
        <f t="shared" si="5"/>
        <v>0</v>
      </c>
      <c r="T22" s="84">
        <f t="shared" si="6"/>
        <v>0</v>
      </c>
    </row>
    <row r="23" spans="1:20" s="14" customFormat="1" ht="15.75">
      <c r="A23" s="10">
        <v>1459</v>
      </c>
      <c r="B23" s="12">
        <v>105</v>
      </c>
      <c r="C23" s="12"/>
      <c r="D23" s="15">
        <v>105</v>
      </c>
      <c r="E23" s="12"/>
      <c r="F23" s="12"/>
      <c r="G23" s="10"/>
      <c r="H23" s="10">
        <f t="shared" si="0"/>
        <v>105</v>
      </c>
      <c r="I23" s="10">
        <f t="shared" si="1"/>
        <v>0</v>
      </c>
      <c r="J23" s="10">
        <f t="shared" si="2"/>
        <v>105</v>
      </c>
      <c r="L23" s="84">
        <f t="shared" si="7"/>
        <v>0</v>
      </c>
      <c r="N23" s="85">
        <f>+'Silver '!D118</f>
        <v>0</v>
      </c>
      <c r="P23" s="84">
        <f t="shared" si="3"/>
        <v>0</v>
      </c>
      <c r="Q23" s="84">
        <f t="shared" si="4"/>
        <v>0</v>
      </c>
      <c r="R23" s="84">
        <f t="shared" si="5"/>
        <v>0</v>
      </c>
      <c r="T23" s="84">
        <f t="shared" si="6"/>
        <v>0</v>
      </c>
    </row>
    <row r="24" spans="1:20" s="14" customFormat="1" ht="15.75">
      <c r="A24" s="10">
        <v>1462</v>
      </c>
      <c r="B24" s="12">
        <v>106.7</v>
      </c>
      <c r="C24" s="12"/>
      <c r="D24" s="15">
        <v>106.7</v>
      </c>
      <c r="E24" s="12"/>
      <c r="F24" s="12"/>
      <c r="G24" s="10"/>
      <c r="H24" s="10">
        <f t="shared" si="0"/>
        <v>106.7</v>
      </c>
      <c r="I24" s="10">
        <f t="shared" si="1"/>
        <v>0</v>
      </c>
      <c r="J24" s="10">
        <f t="shared" si="2"/>
        <v>106.7</v>
      </c>
      <c r="L24" s="84">
        <f t="shared" si="7"/>
        <v>0</v>
      </c>
      <c r="N24" s="85">
        <f>+'Silver '!D121</f>
        <v>0.5854</v>
      </c>
      <c r="P24" s="84">
        <f t="shared" si="3"/>
        <v>62.462180000000004</v>
      </c>
      <c r="Q24" s="84">
        <f t="shared" si="4"/>
        <v>0</v>
      </c>
      <c r="R24" s="84">
        <f t="shared" si="5"/>
        <v>62.462180000000004</v>
      </c>
      <c r="T24" s="84">
        <f t="shared" si="6"/>
        <v>0</v>
      </c>
    </row>
    <row r="25" spans="1:20" s="14" customFormat="1" ht="15.75">
      <c r="A25" s="10">
        <v>1463</v>
      </c>
      <c r="B25" s="12">
        <v>113.3</v>
      </c>
      <c r="C25" s="12"/>
      <c r="D25" s="15">
        <v>113.3</v>
      </c>
      <c r="E25" s="12"/>
      <c r="F25" s="12"/>
      <c r="G25" s="10"/>
      <c r="H25" s="10">
        <f t="shared" si="0"/>
        <v>113.3</v>
      </c>
      <c r="I25" s="10">
        <f t="shared" si="1"/>
        <v>0</v>
      </c>
      <c r="J25" s="10">
        <f t="shared" si="2"/>
        <v>113.3</v>
      </c>
      <c r="L25" s="84">
        <f t="shared" si="7"/>
        <v>0</v>
      </c>
      <c r="N25" s="85">
        <f>+'Silver '!D122</f>
        <v>0.56452</v>
      </c>
      <c r="P25" s="84">
        <f t="shared" si="3"/>
        <v>63.960116</v>
      </c>
      <c r="Q25" s="84">
        <f t="shared" si="4"/>
        <v>0</v>
      </c>
      <c r="R25" s="84">
        <f t="shared" si="5"/>
        <v>63.960116</v>
      </c>
      <c r="T25" s="84">
        <f t="shared" si="6"/>
        <v>0</v>
      </c>
    </row>
    <row r="26" spans="1:20" s="14" customFormat="1" ht="15.75">
      <c r="A26" s="10">
        <v>1464</v>
      </c>
      <c r="B26" s="12">
        <v>116.3</v>
      </c>
      <c r="C26" s="12"/>
      <c r="D26" s="15">
        <v>116.3</v>
      </c>
      <c r="E26" s="12"/>
      <c r="F26" s="12"/>
      <c r="G26" s="10"/>
      <c r="H26" s="10">
        <f t="shared" si="0"/>
        <v>116.3</v>
      </c>
      <c r="I26" s="10">
        <f t="shared" si="1"/>
        <v>0</v>
      </c>
      <c r="J26" s="10">
        <f t="shared" si="2"/>
        <v>116.3</v>
      </c>
      <c r="L26" s="84">
        <f t="shared" si="7"/>
        <v>0</v>
      </c>
      <c r="N26" s="85">
        <f>+'Silver '!D123</f>
        <v>0.5546</v>
      </c>
      <c r="P26" s="84">
        <f t="shared" si="3"/>
        <v>64.49998</v>
      </c>
      <c r="Q26" s="84">
        <f t="shared" si="4"/>
        <v>0</v>
      </c>
      <c r="R26" s="84">
        <f t="shared" si="5"/>
        <v>64.49998</v>
      </c>
      <c r="T26" s="84">
        <f t="shared" si="6"/>
        <v>0</v>
      </c>
    </row>
    <row r="27" spans="1:20" s="14" customFormat="1" ht="15.75">
      <c r="A27" s="10">
        <v>1493</v>
      </c>
      <c r="B27" s="12">
        <v>120</v>
      </c>
      <c r="C27" s="12"/>
      <c r="D27" s="15">
        <v>120</v>
      </c>
      <c r="E27" s="12"/>
      <c r="F27" s="12"/>
      <c r="G27" s="10"/>
      <c r="H27" s="10">
        <f t="shared" si="0"/>
        <v>120</v>
      </c>
      <c r="I27" s="10">
        <f t="shared" si="1"/>
        <v>0</v>
      </c>
      <c r="J27" s="10">
        <f t="shared" si="2"/>
        <v>120</v>
      </c>
      <c r="L27" s="84">
        <f t="shared" si="7"/>
        <v>0</v>
      </c>
      <c r="N27" s="85">
        <f>+'Silver '!D152</f>
        <v>0.49396</v>
      </c>
      <c r="P27" s="84">
        <f t="shared" si="3"/>
        <v>59.2752</v>
      </c>
      <c r="Q27" s="84">
        <f t="shared" si="4"/>
        <v>0</v>
      </c>
      <c r="R27" s="84">
        <f t="shared" si="5"/>
        <v>59.2752</v>
      </c>
      <c r="T27" s="84">
        <f t="shared" si="6"/>
        <v>0</v>
      </c>
    </row>
    <row r="28" spans="1:20" s="14" customFormat="1" ht="15.75">
      <c r="A28" s="10">
        <v>1496</v>
      </c>
      <c r="B28" s="12">
        <v>120</v>
      </c>
      <c r="C28" s="12"/>
      <c r="D28" s="15">
        <v>120</v>
      </c>
      <c r="E28" s="12"/>
      <c r="F28" s="12"/>
      <c r="G28" s="10"/>
      <c r="H28" s="10">
        <f t="shared" si="0"/>
        <v>120</v>
      </c>
      <c r="I28" s="10">
        <f t="shared" si="1"/>
        <v>0</v>
      </c>
      <c r="J28" s="10">
        <f t="shared" si="2"/>
        <v>120</v>
      </c>
      <c r="L28" s="84">
        <f t="shared" si="7"/>
        <v>0</v>
      </c>
      <c r="N28" s="85">
        <f>+'Silver '!D155</f>
        <v>0.47896</v>
      </c>
      <c r="P28" s="84">
        <f t="shared" si="3"/>
        <v>57.4752</v>
      </c>
      <c r="Q28" s="84">
        <f t="shared" si="4"/>
        <v>0</v>
      </c>
      <c r="R28" s="84">
        <f t="shared" si="5"/>
        <v>57.4752</v>
      </c>
      <c r="T28" s="84">
        <f t="shared" si="6"/>
        <v>0</v>
      </c>
    </row>
    <row r="29" spans="1:20" s="14" customFormat="1" ht="15.75">
      <c r="A29" s="10">
        <v>1497</v>
      </c>
      <c r="B29" s="12">
        <v>100</v>
      </c>
      <c r="C29" s="12"/>
      <c r="D29" s="15">
        <v>100</v>
      </c>
      <c r="E29" s="12"/>
      <c r="F29" s="12"/>
      <c r="G29" s="10"/>
      <c r="H29" s="10">
        <f t="shared" si="0"/>
        <v>100</v>
      </c>
      <c r="I29" s="10">
        <f t="shared" si="1"/>
        <v>0</v>
      </c>
      <c r="J29" s="10">
        <f t="shared" si="2"/>
        <v>100</v>
      </c>
      <c r="L29" s="84">
        <f t="shared" si="7"/>
        <v>0</v>
      </c>
      <c r="N29" s="85">
        <f>+'Silver '!D156</f>
        <v>0.47896</v>
      </c>
      <c r="P29" s="84">
        <f t="shared" si="3"/>
        <v>47.896</v>
      </c>
      <c r="Q29" s="84">
        <f t="shared" si="4"/>
        <v>0</v>
      </c>
      <c r="R29" s="84">
        <f t="shared" si="5"/>
        <v>47.896</v>
      </c>
      <c r="T29" s="84">
        <f t="shared" si="6"/>
        <v>0</v>
      </c>
    </row>
    <row r="30" spans="1:20" s="14" customFormat="1" ht="15.75">
      <c r="A30" s="10">
        <v>1498</v>
      </c>
      <c r="B30" s="12">
        <v>120</v>
      </c>
      <c r="C30" s="12"/>
      <c r="D30" s="15">
        <v>120</v>
      </c>
      <c r="E30" s="12"/>
      <c r="F30" s="12"/>
      <c r="G30" s="10"/>
      <c r="H30" s="10">
        <f t="shared" si="0"/>
        <v>120</v>
      </c>
      <c r="I30" s="10">
        <f t="shared" si="1"/>
        <v>0</v>
      </c>
      <c r="J30" s="10">
        <f t="shared" si="2"/>
        <v>120</v>
      </c>
      <c r="L30" s="84">
        <f t="shared" si="7"/>
        <v>0</v>
      </c>
      <c r="N30" s="85">
        <f>+'Silver '!D157</f>
        <v>0.47896</v>
      </c>
      <c r="P30" s="84">
        <f t="shared" si="3"/>
        <v>57.4752</v>
      </c>
      <c r="Q30" s="84">
        <f t="shared" si="4"/>
        <v>0</v>
      </c>
      <c r="R30" s="84">
        <f t="shared" si="5"/>
        <v>57.4752</v>
      </c>
      <c r="T30" s="84">
        <f t="shared" si="6"/>
        <v>0</v>
      </c>
    </row>
    <row r="31" spans="1:20" s="14" customFormat="1" ht="15.75">
      <c r="A31" s="10">
        <v>1499</v>
      </c>
      <c r="B31" s="12">
        <v>120</v>
      </c>
      <c r="C31" s="12"/>
      <c r="D31" s="15">
        <v>120</v>
      </c>
      <c r="E31" s="12"/>
      <c r="F31" s="12"/>
      <c r="G31" s="10"/>
      <c r="H31" s="10">
        <f t="shared" si="0"/>
        <v>120</v>
      </c>
      <c r="I31" s="10">
        <f t="shared" si="1"/>
        <v>0</v>
      </c>
      <c r="J31" s="10">
        <f t="shared" si="2"/>
        <v>120</v>
      </c>
      <c r="L31" s="84">
        <f t="shared" si="7"/>
        <v>0</v>
      </c>
      <c r="N31" s="85">
        <f>+'Silver '!D158</f>
        <v>0.47896</v>
      </c>
      <c r="P31" s="84">
        <f t="shared" si="3"/>
        <v>57.4752</v>
      </c>
      <c r="Q31" s="84">
        <f t="shared" si="4"/>
        <v>0</v>
      </c>
      <c r="R31" s="84">
        <f t="shared" si="5"/>
        <v>57.4752</v>
      </c>
      <c r="T31" s="84">
        <f t="shared" si="6"/>
        <v>0</v>
      </c>
    </row>
    <row r="32" spans="1:20" ht="15.75">
      <c r="A32" s="10">
        <v>1500</v>
      </c>
      <c r="B32" s="10">
        <v>120</v>
      </c>
      <c r="D32" s="13">
        <v>120</v>
      </c>
      <c r="E32" s="13"/>
      <c r="H32" s="10">
        <f t="shared" si="0"/>
        <v>120</v>
      </c>
      <c r="I32" s="10">
        <f t="shared" si="1"/>
        <v>0</v>
      </c>
      <c r="J32" s="10">
        <f t="shared" si="2"/>
        <v>120</v>
      </c>
      <c r="K32" s="14"/>
      <c r="L32" s="84">
        <f t="shared" si="7"/>
        <v>0</v>
      </c>
      <c r="N32" s="85">
        <f>+'Silver '!D159</f>
        <v>0.47896</v>
      </c>
      <c r="P32" s="84">
        <f t="shared" si="3"/>
        <v>57.4752</v>
      </c>
      <c r="Q32" s="84">
        <f t="shared" si="4"/>
        <v>0</v>
      </c>
      <c r="R32" s="84">
        <f t="shared" si="5"/>
        <v>57.4752</v>
      </c>
      <c r="S32" s="14"/>
      <c r="T32" s="84">
        <f t="shared" si="6"/>
        <v>0</v>
      </c>
    </row>
    <row r="33" spans="1:20" ht="15.75">
      <c r="A33" s="10">
        <v>1501</v>
      </c>
      <c r="B33" s="10">
        <v>100</v>
      </c>
      <c r="D33" s="13">
        <v>100</v>
      </c>
      <c r="E33" s="13"/>
      <c r="H33" s="10">
        <f t="shared" si="0"/>
        <v>100</v>
      </c>
      <c r="I33" s="10">
        <f t="shared" si="1"/>
        <v>0</v>
      </c>
      <c r="J33" s="10">
        <f t="shared" si="2"/>
        <v>100</v>
      </c>
      <c r="K33" s="14"/>
      <c r="L33" s="84">
        <f t="shared" si="7"/>
        <v>0</v>
      </c>
      <c r="N33" s="85">
        <f>+'Silver '!D160</f>
        <v>0.47896</v>
      </c>
      <c r="P33" s="84">
        <f t="shared" si="3"/>
        <v>47.896</v>
      </c>
      <c r="Q33" s="84">
        <f t="shared" si="4"/>
        <v>0</v>
      </c>
      <c r="R33" s="84">
        <f t="shared" si="5"/>
        <v>47.896</v>
      </c>
      <c r="S33" s="14"/>
      <c r="T33" s="84">
        <f t="shared" si="6"/>
        <v>0</v>
      </c>
    </row>
    <row r="34" spans="1:20" ht="15.75">
      <c r="A34" s="10">
        <v>1502</v>
      </c>
      <c r="D34" s="13"/>
      <c r="E34" s="13"/>
      <c r="H34" s="10">
        <f t="shared" si="0"/>
        <v>0</v>
      </c>
      <c r="I34" s="10">
        <f t="shared" si="1"/>
        <v>0</v>
      </c>
      <c r="J34" s="10">
        <f t="shared" si="2"/>
        <v>0</v>
      </c>
      <c r="K34" s="14"/>
      <c r="L34" s="84">
        <f t="shared" si="7"/>
        <v>0</v>
      </c>
      <c r="N34" s="85">
        <f>+'Silver '!D161</f>
        <v>0.47896</v>
      </c>
      <c r="P34" s="84">
        <f t="shared" si="3"/>
        <v>0</v>
      </c>
      <c r="Q34" s="84">
        <f t="shared" si="4"/>
        <v>0</v>
      </c>
      <c r="R34" s="84">
        <f t="shared" si="5"/>
        <v>0</v>
      </c>
      <c r="S34" s="14"/>
      <c r="T34" s="84">
        <f t="shared" si="6"/>
        <v>0</v>
      </c>
    </row>
    <row r="35" spans="1:20" ht="15.75" hidden="1">
      <c r="A35" s="10">
        <v>1503</v>
      </c>
      <c r="D35" s="13"/>
      <c r="E35" s="13"/>
      <c r="H35" s="10">
        <f t="shared" si="0"/>
        <v>0</v>
      </c>
      <c r="I35" s="10">
        <f t="shared" si="1"/>
        <v>0</v>
      </c>
      <c r="J35" s="10">
        <f t="shared" si="2"/>
        <v>0</v>
      </c>
      <c r="K35" s="14"/>
      <c r="L35" s="84">
        <f t="shared" si="7"/>
        <v>0</v>
      </c>
      <c r="P35" s="84">
        <f t="shared" si="3"/>
        <v>0</v>
      </c>
      <c r="Q35" s="84">
        <f t="shared" si="4"/>
        <v>0</v>
      </c>
      <c r="R35" s="84">
        <f t="shared" si="5"/>
        <v>0</v>
      </c>
      <c r="S35" s="14"/>
      <c r="T35" s="84">
        <f t="shared" si="6"/>
        <v>0</v>
      </c>
    </row>
    <row r="36" spans="1:20" ht="15.75" hidden="1">
      <c r="A36" s="10">
        <v>1504</v>
      </c>
      <c r="D36" s="13"/>
      <c r="E36" s="13"/>
      <c r="H36" s="10">
        <f t="shared" si="0"/>
        <v>0</v>
      </c>
      <c r="I36" s="10">
        <f t="shared" si="1"/>
        <v>0</v>
      </c>
      <c r="J36" s="10">
        <f t="shared" si="2"/>
        <v>0</v>
      </c>
      <c r="K36" s="14"/>
      <c r="L36" s="84">
        <f t="shared" si="7"/>
        <v>0</v>
      </c>
      <c r="P36" s="84">
        <f t="shared" si="3"/>
        <v>0</v>
      </c>
      <c r="Q36" s="84">
        <f t="shared" si="4"/>
        <v>0</v>
      </c>
      <c r="R36" s="84">
        <f t="shared" si="5"/>
        <v>0</v>
      </c>
      <c r="S36" s="14"/>
      <c r="T36" s="84">
        <f t="shared" si="6"/>
        <v>0</v>
      </c>
    </row>
    <row r="37" spans="1:20" ht="15.75" hidden="1">
      <c r="A37" s="10">
        <v>1505</v>
      </c>
      <c r="D37" s="13"/>
      <c r="E37" s="13"/>
      <c r="H37" s="10">
        <f t="shared" si="0"/>
        <v>0</v>
      </c>
      <c r="I37" s="10">
        <f t="shared" si="1"/>
        <v>0</v>
      </c>
      <c r="J37" s="10">
        <f t="shared" si="2"/>
        <v>0</v>
      </c>
      <c r="K37" s="14"/>
      <c r="L37" s="84">
        <f t="shared" si="7"/>
        <v>0</v>
      </c>
      <c r="P37" s="84">
        <f t="shared" si="3"/>
        <v>0</v>
      </c>
      <c r="Q37" s="84">
        <f t="shared" si="4"/>
        <v>0</v>
      </c>
      <c r="R37" s="84">
        <f t="shared" si="5"/>
        <v>0</v>
      </c>
      <c r="S37" s="14"/>
      <c r="T37" s="84">
        <f t="shared" si="6"/>
        <v>0</v>
      </c>
    </row>
    <row r="38" spans="1:20" ht="15.75" hidden="1">
      <c r="A38" s="10">
        <v>1506</v>
      </c>
      <c r="D38" s="13"/>
      <c r="E38" s="13"/>
      <c r="H38" s="10">
        <f t="shared" si="0"/>
        <v>0</v>
      </c>
      <c r="I38" s="10">
        <f t="shared" si="1"/>
        <v>0</v>
      </c>
      <c r="J38" s="10">
        <f t="shared" si="2"/>
        <v>0</v>
      </c>
      <c r="K38" s="14"/>
      <c r="L38" s="84">
        <f t="shared" si="7"/>
        <v>0</v>
      </c>
      <c r="P38" s="84">
        <f t="shared" si="3"/>
        <v>0</v>
      </c>
      <c r="Q38" s="84">
        <f t="shared" si="4"/>
        <v>0</v>
      </c>
      <c r="R38" s="84">
        <f t="shared" si="5"/>
        <v>0</v>
      </c>
      <c r="S38" s="14"/>
      <c r="T38" s="84">
        <f t="shared" si="6"/>
        <v>0</v>
      </c>
    </row>
    <row r="39" spans="1:20" ht="15.75" hidden="1">
      <c r="A39" s="10">
        <v>1507</v>
      </c>
      <c r="D39" s="13"/>
      <c r="E39" s="13"/>
      <c r="H39" s="10">
        <f t="shared" si="0"/>
        <v>0</v>
      </c>
      <c r="I39" s="10">
        <f t="shared" si="1"/>
        <v>0</v>
      </c>
      <c r="J39" s="10">
        <f t="shared" si="2"/>
        <v>0</v>
      </c>
      <c r="K39" s="14"/>
      <c r="L39" s="84">
        <f t="shared" si="7"/>
        <v>0</v>
      </c>
      <c r="P39" s="84">
        <f t="shared" si="3"/>
        <v>0</v>
      </c>
      <c r="Q39" s="84">
        <f t="shared" si="4"/>
        <v>0</v>
      </c>
      <c r="R39" s="84">
        <f t="shared" si="5"/>
        <v>0</v>
      </c>
      <c r="S39" s="14"/>
      <c r="T39" s="84">
        <f t="shared" si="6"/>
        <v>0</v>
      </c>
    </row>
    <row r="40" spans="1:20" ht="15.75" hidden="1">
      <c r="A40" s="10">
        <v>1508</v>
      </c>
      <c r="D40" s="13"/>
      <c r="E40" s="13"/>
      <c r="H40" s="10">
        <f t="shared" si="0"/>
        <v>0</v>
      </c>
      <c r="I40" s="10">
        <f t="shared" si="1"/>
        <v>0</v>
      </c>
      <c r="J40" s="10">
        <f t="shared" si="2"/>
        <v>0</v>
      </c>
      <c r="K40" s="14"/>
      <c r="L40" s="84">
        <f t="shared" si="7"/>
        <v>0</v>
      </c>
      <c r="P40" s="84">
        <f t="shared" si="3"/>
        <v>0</v>
      </c>
      <c r="Q40" s="84">
        <f t="shared" si="4"/>
        <v>0</v>
      </c>
      <c r="R40" s="84">
        <f t="shared" si="5"/>
        <v>0</v>
      </c>
      <c r="S40" s="14"/>
      <c r="T40" s="84">
        <f t="shared" si="6"/>
        <v>0</v>
      </c>
    </row>
    <row r="41" spans="1:20" ht="15.75" hidden="1">
      <c r="A41" s="10">
        <v>1509</v>
      </c>
      <c r="D41" s="13"/>
      <c r="E41" s="13"/>
      <c r="H41" s="10">
        <f t="shared" si="0"/>
        <v>0</v>
      </c>
      <c r="I41" s="10">
        <f t="shared" si="1"/>
        <v>0</v>
      </c>
      <c r="J41" s="10">
        <f t="shared" si="2"/>
        <v>0</v>
      </c>
      <c r="K41" s="14"/>
      <c r="L41" s="84">
        <f t="shared" si="7"/>
        <v>0</v>
      </c>
      <c r="P41" s="84">
        <f t="shared" si="3"/>
        <v>0</v>
      </c>
      <c r="Q41" s="84">
        <f t="shared" si="4"/>
        <v>0</v>
      </c>
      <c r="R41" s="84">
        <f t="shared" si="5"/>
        <v>0</v>
      </c>
      <c r="S41" s="14"/>
      <c r="T41" s="84">
        <f t="shared" si="6"/>
        <v>0</v>
      </c>
    </row>
    <row r="42" spans="1:20" ht="15.75" hidden="1">
      <c r="A42" s="10">
        <v>1510</v>
      </c>
      <c r="D42" s="13"/>
      <c r="E42" s="13"/>
      <c r="H42" s="10">
        <f t="shared" si="0"/>
        <v>0</v>
      </c>
      <c r="I42" s="10">
        <f t="shared" si="1"/>
        <v>0</v>
      </c>
      <c r="J42" s="10">
        <f t="shared" si="2"/>
        <v>0</v>
      </c>
      <c r="K42" s="14"/>
      <c r="L42" s="84">
        <f t="shared" si="7"/>
        <v>0</v>
      </c>
      <c r="P42" s="84">
        <f t="shared" si="3"/>
        <v>0</v>
      </c>
      <c r="Q42" s="84">
        <f t="shared" si="4"/>
        <v>0</v>
      </c>
      <c r="R42" s="84">
        <f t="shared" si="5"/>
        <v>0</v>
      </c>
      <c r="S42" s="14"/>
      <c r="T42" s="84">
        <f t="shared" si="6"/>
        <v>0</v>
      </c>
    </row>
    <row r="43" spans="1:20" ht="15.75" hidden="1">
      <c r="A43" s="10">
        <v>1511</v>
      </c>
      <c r="D43" s="13"/>
      <c r="E43" s="13"/>
      <c r="H43" s="10">
        <f t="shared" si="0"/>
        <v>0</v>
      </c>
      <c r="I43" s="10">
        <f t="shared" si="1"/>
        <v>0</v>
      </c>
      <c r="J43" s="10">
        <f t="shared" si="2"/>
        <v>0</v>
      </c>
      <c r="K43" s="14"/>
      <c r="L43" s="84">
        <f t="shared" si="7"/>
        <v>0</v>
      </c>
      <c r="P43" s="84">
        <f t="shared" si="3"/>
        <v>0</v>
      </c>
      <c r="Q43" s="84">
        <f t="shared" si="4"/>
        <v>0</v>
      </c>
      <c r="R43" s="84">
        <f t="shared" si="5"/>
        <v>0</v>
      </c>
      <c r="S43" s="14"/>
      <c r="T43" s="84">
        <f t="shared" si="6"/>
        <v>0</v>
      </c>
    </row>
    <row r="44" spans="1:20" ht="15.75" hidden="1">
      <c r="A44" s="10">
        <v>1512</v>
      </c>
      <c r="D44" s="13"/>
      <c r="E44" s="13"/>
      <c r="H44" s="10">
        <f t="shared" si="0"/>
        <v>0</v>
      </c>
      <c r="I44" s="10">
        <f t="shared" si="1"/>
        <v>0</v>
      </c>
      <c r="J44" s="10">
        <f t="shared" si="2"/>
        <v>0</v>
      </c>
      <c r="K44" s="14"/>
      <c r="L44" s="84">
        <f t="shared" si="7"/>
        <v>0</v>
      </c>
      <c r="P44" s="84">
        <f t="shared" si="3"/>
        <v>0</v>
      </c>
      <c r="Q44" s="84">
        <f t="shared" si="4"/>
        <v>0</v>
      </c>
      <c r="R44" s="84">
        <f t="shared" si="5"/>
        <v>0</v>
      </c>
      <c r="S44" s="14"/>
      <c r="T44" s="84">
        <f t="shared" si="6"/>
        <v>0</v>
      </c>
    </row>
    <row r="45" spans="1:20" ht="15.75" hidden="1">
      <c r="A45" s="10">
        <v>1513</v>
      </c>
      <c r="D45" s="13"/>
      <c r="E45" s="13"/>
      <c r="H45" s="10">
        <f t="shared" si="0"/>
        <v>0</v>
      </c>
      <c r="I45" s="10">
        <f t="shared" si="1"/>
        <v>0</v>
      </c>
      <c r="J45" s="10">
        <f t="shared" si="2"/>
        <v>0</v>
      </c>
      <c r="K45" s="14"/>
      <c r="L45" s="84">
        <f t="shared" si="7"/>
        <v>0</v>
      </c>
      <c r="P45" s="84">
        <f t="shared" si="3"/>
        <v>0</v>
      </c>
      <c r="Q45" s="84">
        <f t="shared" si="4"/>
        <v>0</v>
      </c>
      <c r="R45" s="84">
        <f t="shared" si="5"/>
        <v>0</v>
      </c>
      <c r="S45" s="14"/>
      <c r="T45" s="84">
        <f t="shared" si="6"/>
        <v>0</v>
      </c>
    </row>
    <row r="46" spans="1:20" ht="15.75" hidden="1">
      <c r="A46" s="10">
        <v>1514</v>
      </c>
      <c r="D46" s="13"/>
      <c r="E46" s="13"/>
      <c r="H46" s="10">
        <f t="shared" si="0"/>
        <v>0</v>
      </c>
      <c r="I46" s="10">
        <f t="shared" si="1"/>
        <v>0</v>
      </c>
      <c r="J46" s="10">
        <f t="shared" si="2"/>
        <v>0</v>
      </c>
      <c r="K46" s="14"/>
      <c r="L46" s="84">
        <f t="shared" si="7"/>
        <v>0</v>
      </c>
      <c r="P46" s="84">
        <f t="shared" si="3"/>
        <v>0</v>
      </c>
      <c r="Q46" s="84">
        <f t="shared" si="4"/>
        <v>0</v>
      </c>
      <c r="R46" s="84">
        <f t="shared" si="5"/>
        <v>0</v>
      </c>
      <c r="S46" s="14"/>
      <c r="T46" s="84">
        <f t="shared" si="6"/>
        <v>0</v>
      </c>
    </row>
    <row r="47" spans="1:20" ht="15.75" hidden="1">
      <c r="A47" s="10">
        <v>1515</v>
      </c>
      <c r="D47" s="13"/>
      <c r="E47" s="13"/>
      <c r="H47" s="10">
        <f t="shared" si="0"/>
        <v>0</v>
      </c>
      <c r="I47" s="10">
        <f t="shared" si="1"/>
        <v>0</v>
      </c>
      <c r="J47" s="10">
        <f t="shared" si="2"/>
        <v>0</v>
      </c>
      <c r="K47" s="14"/>
      <c r="L47" s="84">
        <f t="shared" si="7"/>
        <v>0</v>
      </c>
      <c r="P47" s="84">
        <f t="shared" si="3"/>
        <v>0</v>
      </c>
      <c r="Q47" s="84">
        <f t="shared" si="4"/>
        <v>0</v>
      </c>
      <c r="R47" s="84">
        <f t="shared" si="5"/>
        <v>0</v>
      </c>
      <c r="S47" s="14"/>
      <c r="T47" s="84">
        <f t="shared" si="6"/>
        <v>0</v>
      </c>
    </row>
    <row r="48" spans="1:20" ht="15.75" hidden="1">
      <c r="A48" s="10">
        <v>1516</v>
      </c>
      <c r="D48" s="13"/>
      <c r="E48" s="13"/>
      <c r="H48" s="10">
        <f t="shared" si="0"/>
        <v>0</v>
      </c>
      <c r="I48" s="10">
        <f t="shared" si="1"/>
        <v>0</v>
      </c>
      <c r="J48" s="10">
        <f t="shared" si="2"/>
        <v>0</v>
      </c>
      <c r="K48" s="14"/>
      <c r="L48" s="84">
        <f t="shared" si="7"/>
        <v>0</v>
      </c>
      <c r="P48" s="84">
        <f t="shared" si="3"/>
        <v>0</v>
      </c>
      <c r="Q48" s="84">
        <f t="shared" si="4"/>
        <v>0</v>
      </c>
      <c r="R48" s="84">
        <f t="shared" si="5"/>
        <v>0</v>
      </c>
      <c r="S48" s="14"/>
      <c r="T48" s="84">
        <f t="shared" si="6"/>
        <v>0</v>
      </c>
    </row>
    <row r="49" spans="1:20" ht="15.75" hidden="1">
      <c r="A49" s="10">
        <v>1517</v>
      </c>
      <c r="D49" s="13"/>
      <c r="E49" s="13"/>
      <c r="H49" s="10">
        <f t="shared" si="0"/>
        <v>0</v>
      </c>
      <c r="I49" s="10">
        <f t="shared" si="1"/>
        <v>0</v>
      </c>
      <c r="J49" s="10">
        <f t="shared" si="2"/>
        <v>0</v>
      </c>
      <c r="K49" s="14"/>
      <c r="L49" s="84">
        <f t="shared" si="7"/>
        <v>0</v>
      </c>
      <c r="P49" s="84">
        <f t="shared" si="3"/>
        <v>0</v>
      </c>
      <c r="Q49" s="84">
        <f t="shared" si="4"/>
        <v>0</v>
      </c>
      <c r="R49" s="84">
        <f t="shared" si="5"/>
        <v>0</v>
      </c>
      <c r="S49" s="14"/>
      <c r="T49" s="84">
        <f t="shared" si="6"/>
        <v>0</v>
      </c>
    </row>
    <row r="50" spans="1:20" ht="15.75" hidden="1">
      <c r="A50" s="10">
        <v>1518</v>
      </c>
      <c r="D50" s="13"/>
      <c r="E50" s="13"/>
      <c r="H50" s="10">
        <f t="shared" si="0"/>
        <v>0</v>
      </c>
      <c r="I50" s="10">
        <f t="shared" si="1"/>
        <v>0</v>
      </c>
      <c r="J50" s="10">
        <f t="shared" si="2"/>
        <v>0</v>
      </c>
      <c r="K50" s="14"/>
      <c r="L50" s="84">
        <f t="shared" si="7"/>
        <v>0</v>
      </c>
      <c r="P50" s="84">
        <f t="shared" si="3"/>
        <v>0</v>
      </c>
      <c r="Q50" s="84">
        <f t="shared" si="4"/>
        <v>0</v>
      </c>
      <c r="R50" s="84">
        <f t="shared" si="5"/>
        <v>0</v>
      </c>
      <c r="S50" s="14"/>
      <c r="T50" s="84">
        <f t="shared" si="6"/>
        <v>0</v>
      </c>
    </row>
    <row r="51" spans="1:20" ht="15.75" hidden="1">
      <c r="A51" s="10">
        <v>1519</v>
      </c>
      <c r="D51" s="13"/>
      <c r="E51" s="13"/>
      <c r="H51" s="10">
        <f t="shared" si="0"/>
        <v>0</v>
      </c>
      <c r="I51" s="10">
        <f t="shared" si="1"/>
        <v>0</v>
      </c>
      <c r="J51" s="10">
        <f t="shared" si="2"/>
        <v>0</v>
      </c>
      <c r="K51" s="14"/>
      <c r="L51" s="84">
        <f t="shared" si="7"/>
        <v>0</v>
      </c>
      <c r="P51" s="84">
        <f t="shared" si="3"/>
        <v>0</v>
      </c>
      <c r="Q51" s="84">
        <f t="shared" si="4"/>
        <v>0</v>
      </c>
      <c r="R51" s="84">
        <f t="shared" si="5"/>
        <v>0</v>
      </c>
      <c r="S51" s="14"/>
      <c r="T51" s="84">
        <f t="shared" si="6"/>
        <v>0</v>
      </c>
    </row>
    <row r="52" spans="1:20" ht="15.75" hidden="1">
      <c r="A52" s="10">
        <v>1520</v>
      </c>
      <c r="D52" s="13"/>
      <c r="E52" s="13"/>
      <c r="H52" s="10">
        <f t="shared" si="0"/>
        <v>0</v>
      </c>
      <c r="I52" s="10">
        <f t="shared" si="1"/>
        <v>0</v>
      </c>
      <c r="J52" s="10">
        <f t="shared" si="2"/>
        <v>0</v>
      </c>
      <c r="K52" s="14"/>
      <c r="L52" s="84">
        <f t="shared" si="7"/>
        <v>0</v>
      </c>
      <c r="P52" s="84">
        <f t="shared" si="3"/>
        <v>0</v>
      </c>
      <c r="Q52" s="84">
        <f t="shared" si="4"/>
        <v>0</v>
      </c>
      <c r="R52" s="84">
        <f t="shared" si="5"/>
        <v>0</v>
      </c>
      <c r="S52" s="14"/>
      <c r="T52" s="84">
        <f t="shared" si="6"/>
        <v>0</v>
      </c>
    </row>
    <row r="53" spans="1:20" ht="15.75" hidden="1">
      <c r="A53" s="10">
        <v>1521</v>
      </c>
      <c r="D53" s="13"/>
      <c r="E53" s="13"/>
      <c r="H53" s="10">
        <f t="shared" si="0"/>
        <v>0</v>
      </c>
      <c r="I53" s="10">
        <f t="shared" si="1"/>
        <v>0</v>
      </c>
      <c r="J53" s="10">
        <f t="shared" si="2"/>
        <v>0</v>
      </c>
      <c r="K53" s="14"/>
      <c r="L53" s="84">
        <f t="shared" si="7"/>
        <v>0</v>
      </c>
      <c r="P53" s="84">
        <f t="shared" si="3"/>
        <v>0</v>
      </c>
      <c r="Q53" s="84">
        <f t="shared" si="4"/>
        <v>0</v>
      </c>
      <c r="R53" s="84">
        <f t="shared" si="5"/>
        <v>0</v>
      </c>
      <c r="S53" s="14"/>
      <c r="T53" s="84">
        <f t="shared" si="6"/>
        <v>0</v>
      </c>
    </row>
    <row r="54" spans="1:20" ht="15.75" hidden="1">
      <c r="A54" s="10">
        <v>1522</v>
      </c>
      <c r="D54" s="13"/>
      <c r="E54" s="13"/>
      <c r="H54" s="10">
        <f t="shared" si="0"/>
        <v>0</v>
      </c>
      <c r="I54" s="10">
        <f t="shared" si="1"/>
        <v>0</v>
      </c>
      <c r="J54" s="10">
        <f t="shared" si="2"/>
        <v>0</v>
      </c>
      <c r="K54" s="14"/>
      <c r="L54" s="84">
        <f t="shared" si="7"/>
        <v>0</v>
      </c>
      <c r="P54" s="84">
        <f t="shared" si="3"/>
        <v>0</v>
      </c>
      <c r="Q54" s="84">
        <f t="shared" si="4"/>
        <v>0</v>
      </c>
      <c r="R54" s="84">
        <f t="shared" si="5"/>
        <v>0</v>
      </c>
      <c r="S54" s="14"/>
      <c r="T54" s="84">
        <f t="shared" si="6"/>
        <v>0</v>
      </c>
    </row>
    <row r="55" spans="1:20" ht="15.75" hidden="1">
      <c r="A55" s="10">
        <v>1523</v>
      </c>
      <c r="D55" s="13"/>
      <c r="E55" s="13"/>
      <c r="H55" s="10">
        <f t="shared" si="0"/>
        <v>0</v>
      </c>
      <c r="I55" s="10">
        <f t="shared" si="1"/>
        <v>0</v>
      </c>
      <c r="J55" s="10">
        <f t="shared" si="2"/>
        <v>0</v>
      </c>
      <c r="K55" s="14"/>
      <c r="L55" s="84">
        <f t="shared" si="7"/>
        <v>0</v>
      </c>
      <c r="P55" s="84">
        <f t="shared" si="3"/>
        <v>0</v>
      </c>
      <c r="Q55" s="84">
        <f t="shared" si="4"/>
        <v>0</v>
      </c>
      <c r="R55" s="84">
        <f t="shared" si="5"/>
        <v>0</v>
      </c>
      <c r="S55" s="14"/>
      <c r="T55" s="84">
        <f t="shared" si="6"/>
        <v>0</v>
      </c>
    </row>
    <row r="56" spans="1:20" ht="15.75" hidden="1">
      <c r="A56" s="10">
        <v>1524</v>
      </c>
      <c r="D56" s="13"/>
      <c r="E56" s="13"/>
      <c r="H56" s="10">
        <f t="shared" si="0"/>
        <v>0</v>
      </c>
      <c r="I56" s="10">
        <f t="shared" si="1"/>
        <v>0</v>
      </c>
      <c r="J56" s="10">
        <f t="shared" si="2"/>
        <v>0</v>
      </c>
      <c r="K56" s="14"/>
      <c r="L56" s="84">
        <f t="shared" si="7"/>
        <v>0</v>
      </c>
      <c r="P56" s="84">
        <f t="shared" si="3"/>
        <v>0</v>
      </c>
      <c r="Q56" s="84">
        <f t="shared" si="4"/>
        <v>0</v>
      </c>
      <c r="R56" s="84">
        <f t="shared" si="5"/>
        <v>0</v>
      </c>
      <c r="S56" s="14"/>
      <c r="T56" s="84">
        <f t="shared" si="6"/>
        <v>0</v>
      </c>
    </row>
    <row r="57" spans="1:20" ht="15.75" hidden="1">
      <c r="A57" s="10">
        <v>1525</v>
      </c>
      <c r="D57" s="13"/>
      <c r="E57" s="13"/>
      <c r="H57" s="10">
        <f t="shared" si="0"/>
        <v>0</v>
      </c>
      <c r="I57" s="10">
        <f t="shared" si="1"/>
        <v>0</v>
      </c>
      <c r="J57" s="10">
        <f t="shared" si="2"/>
        <v>0</v>
      </c>
      <c r="K57" s="14"/>
      <c r="L57" s="84">
        <f t="shared" si="7"/>
        <v>0</v>
      </c>
      <c r="P57" s="84">
        <f t="shared" si="3"/>
        <v>0</v>
      </c>
      <c r="Q57" s="84">
        <f t="shared" si="4"/>
        <v>0</v>
      </c>
      <c r="R57" s="84">
        <f t="shared" si="5"/>
        <v>0</v>
      </c>
      <c r="S57" s="14"/>
      <c r="T57" s="84">
        <f t="shared" si="6"/>
        <v>0</v>
      </c>
    </row>
    <row r="58" spans="1:20" ht="15.75">
      <c r="A58" s="10">
        <v>1526</v>
      </c>
      <c r="D58" s="13"/>
      <c r="E58" s="13"/>
      <c r="H58" s="10">
        <f t="shared" si="0"/>
        <v>0</v>
      </c>
      <c r="I58" s="10">
        <f t="shared" si="1"/>
        <v>0</v>
      </c>
      <c r="J58" s="10">
        <f t="shared" si="2"/>
        <v>0</v>
      </c>
      <c r="K58" s="14"/>
      <c r="L58" s="84">
        <f t="shared" si="7"/>
        <v>0</v>
      </c>
      <c r="N58" s="85">
        <f>+'Silver '!D185</f>
        <v>0.42968</v>
      </c>
      <c r="P58" s="84">
        <f t="shared" si="3"/>
        <v>0</v>
      </c>
      <c r="Q58" s="84">
        <f t="shared" si="4"/>
        <v>0</v>
      </c>
      <c r="R58" s="84">
        <f t="shared" si="5"/>
        <v>0</v>
      </c>
      <c r="S58" s="14"/>
      <c r="T58" s="84">
        <f t="shared" si="6"/>
        <v>0</v>
      </c>
    </row>
    <row r="59" spans="1:20" ht="15.75">
      <c r="A59" s="10">
        <v>1527</v>
      </c>
      <c r="B59" s="10">
        <v>60</v>
      </c>
      <c r="D59" s="13">
        <v>60</v>
      </c>
      <c r="E59" s="13"/>
      <c r="H59" s="10">
        <f t="shared" si="0"/>
        <v>60</v>
      </c>
      <c r="I59" s="10">
        <f t="shared" si="1"/>
        <v>0</v>
      </c>
      <c r="J59" s="10">
        <f t="shared" si="2"/>
        <v>60</v>
      </c>
      <c r="K59" s="14"/>
      <c r="L59" s="84">
        <f t="shared" si="7"/>
        <v>0</v>
      </c>
      <c r="N59" s="85">
        <f>+'Silver '!D186</f>
        <v>0.42968</v>
      </c>
      <c r="P59" s="84">
        <f t="shared" si="3"/>
        <v>25.7808</v>
      </c>
      <c r="Q59" s="84">
        <f t="shared" si="4"/>
        <v>0</v>
      </c>
      <c r="R59" s="84">
        <f t="shared" si="5"/>
        <v>25.7808</v>
      </c>
      <c r="S59" s="14"/>
      <c r="T59" s="84">
        <f t="shared" si="6"/>
        <v>0</v>
      </c>
    </row>
    <row r="60" spans="1:20" ht="15.75">
      <c r="A60" s="10">
        <v>1528</v>
      </c>
      <c r="B60" s="10">
        <v>60</v>
      </c>
      <c r="D60" s="13">
        <v>60</v>
      </c>
      <c r="E60" s="13"/>
      <c r="H60" s="10">
        <f t="shared" si="0"/>
        <v>60</v>
      </c>
      <c r="I60" s="10">
        <f t="shared" si="1"/>
        <v>0</v>
      </c>
      <c r="J60" s="10">
        <f t="shared" si="2"/>
        <v>60</v>
      </c>
      <c r="K60" s="14"/>
      <c r="L60" s="84">
        <f t="shared" si="7"/>
        <v>0</v>
      </c>
      <c r="N60" s="85">
        <f>+'Silver '!D187</f>
        <v>0.42968</v>
      </c>
      <c r="P60" s="84">
        <f t="shared" si="3"/>
        <v>25.7808</v>
      </c>
      <c r="Q60" s="84">
        <f t="shared" si="4"/>
        <v>0</v>
      </c>
      <c r="R60" s="84">
        <f t="shared" si="5"/>
        <v>25.7808</v>
      </c>
      <c r="S60" s="14"/>
      <c r="T60" s="84">
        <f t="shared" si="6"/>
        <v>0</v>
      </c>
    </row>
    <row r="61" spans="1:20" ht="15.75">
      <c r="A61" s="10">
        <v>1529</v>
      </c>
      <c r="B61" s="10">
        <v>59.1</v>
      </c>
      <c r="D61" s="13">
        <v>59.1</v>
      </c>
      <c r="E61" s="13"/>
      <c r="H61" s="10">
        <f t="shared" si="0"/>
        <v>59.1</v>
      </c>
      <c r="I61" s="10">
        <f t="shared" si="1"/>
        <v>0</v>
      </c>
      <c r="J61" s="10">
        <f t="shared" si="2"/>
        <v>59.1</v>
      </c>
      <c r="K61" s="14"/>
      <c r="L61" s="84">
        <f t="shared" si="7"/>
        <v>0</v>
      </c>
      <c r="N61" s="85">
        <f>+'Silver '!D188</f>
        <v>0.42968</v>
      </c>
      <c r="P61" s="84">
        <f t="shared" si="3"/>
        <v>25.394088</v>
      </c>
      <c r="Q61" s="84">
        <f t="shared" si="4"/>
        <v>0</v>
      </c>
      <c r="R61" s="84">
        <f t="shared" si="5"/>
        <v>25.394088</v>
      </c>
      <c r="S61" s="14"/>
      <c r="T61" s="84">
        <f t="shared" si="6"/>
        <v>0</v>
      </c>
    </row>
    <row r="62" spans="1:20" ht="15.75">
      <c r="A62" s="10">
        <v>1530</v>
      </c>
      <c r="D62" s="13"/>
      <c r="E62" s="13"/>
      <c r="H62" s="10">
        <f t="shared" si="0"/>
        <v>0</v>
      </c>
      <c r="I62" s="10">
        <f t="shared" si="1"/>
        <v>0</v>
      </c>
      <c r="J62" s="10">
        <f t="shared" si="2"/>
        <v>0</v>
      </c>
      <c r="K62" s="14"/>
      <c r="L62" s="84">
        <f t="shared" si="7"/>
        <v>0</v>
      </c>
      <c r="N62" s="85">
        <f>+'Silver '!D189</f>
        <v>0.42968</v>
      </c>
      <c r="P62" s="84">
        <f t="shared" si="3"/>
        <v>0</v>
      </c>
      <c r="Q62" s="84">
        <f t="shared" si="4"/>
        <v>0</v>
      </c>
      <c r="R62" s="84">
        <f t="shared" si="5"/>
        <v>0</v>
      </c>
      <c r="S62" s="14"/>
      <c r="T62" s="84">
        <f t="shared" si="6"/>
        <v>0</v>
      </c>
    </row>
    <row r="63" spans="1:20" ht="15.75">
      <c r="A63" s="10">
        <v>1531</v>
      </c>
      <c r="B63" s="10">
        <v>60</v>
      </c>
      <c r="D63" s="13">
        <v>60</v>
      </c>
      <c r="E63" s="13"/>
      <c r="F63" s="10">
        <v>5</v>
      </c>
      <c r="H63" s="10">
        <f t="shared" si="0"/>
        <v>60</v>
      </c>
      <c r="I63" s="10">
        <f t="shared" si="1"/>
        <v>0</v>
      </c>
      <c r="J63" s="10">
        <f t="shared" si="2"/>
        <v>60</v>
      </c>
      <c r="K63" s="14"/>
      <c r="L63" s="84">
        <f t="shared" si="7"/>
        <v>8.928571428571427</v>
      </c>
      <c r="N63" s="85">
        <f>+'Silver '!D190</f>
        <v>0.41249</v>
      </c>
      <c r="P63" s="84">
        <f t="shared" si="3"/>
        <v>24.7494</v>
      </c>
      <c r="Q63" s="84">
        <f t="shared" si="4"/>
        <v>0</v>
      </c>
      <c r="R63" s="84">
        <f t="shared" si="5"/>
        <v>24.7494</v>
      </c>
      <c r="S63" s="14"/>
      <c r="T63" s="84">
        <f t="shared" si="6"/>
        <v>3.682946428571428</v>
      </c>
    </row>
    <row r="64" spans="1:20" ht="15.75">
      <c r="A64" s="10">
        <v>1532</v>
      </c>
      <c r="D64" s="13"/>
      <c r="E64" s="13"/>
      <c r="H64" s="10">
        <f t="shared" si="0"/>
        <v>0</v>
      </c>
      <c r="I64" s="10">
        <f t="shared" si="1"/>
        <v>0</v>
      </c>
      <c r="J64" s="10">
        <f t="shared" si="2"/>
        <v>0</v>
      </c>
      <c r="K64" s="14"/>
      <c r="L64" s="84">
        <f t="shared" si="7"/>
        <v>0</v>
      </c>
      <c r="N64" s="85">
        <f>+'Silver '!D191</f>
        <v>0.41249</v>
      </c>
      <c r="P64" s="84">
        <f t="shared" si="3"/>
        <v>0</v>
      </c>
      <c r="Q64" s="84">
        <f t="shared" si="4"/>
        <v>0</v>
      </c>
      <c r="R64" s="84">
        <f t="shared" si="5"/>
        <v>0</v>
      </c>
      <c r="S64" s="14"/>
      <c r="T64" s="84">
        <f t="shared" si="6"/>
        <v>0</v>
      </c>
    </row>
    <row r="65" spans="1:20" ht="15.75">
      <c r="A65" s="10">
        <v>1533</v>
      </c>
      <c r="B65" s="10">
        <v>67.7</v>
      </c>
      <c r="D65" s="13">
        <v>67.7</v>
      </c>
      <c r="E65" s="13"/>
      <c r="H65" s="10">
        <f t="shared" si="0"/>
        <v>67.7</v>
      </c>
      <c r="I65" s="10">
        <f t="shared" si="1"/>
        <v>0</v>
      </c>
      <c r="J65" s="10">
        <f t="shared" si="2"/>
        <v>67.7</v>
      </c>
      <c r="K65" s="14"/>
      <c r="L65" s="84">
        <f t="shared" si="7"/>
        <v>0</v>
      </c>
      <c r="N65" s="85">
        <f>+'Silver '!D192</f>
        <v>0.39663</v>
      </c>
      <c r="P65" s="84">
        <f t="shared" si="3"/>
        <v>26.851851</v>
      </c>
      <c r="Q65" s="84">
        <f t="shared" si="4"/>
        <v>0</v>
      </c>
      <c r="R65" s="84">
        <f t="shared" si="5"/>
        <v>26.851851</v>
      </c>
      <c r="S65" s="14"/>
      <c r="T65" s="84">
        <f t="shared" si="6"/>
        <v>0</v>
      </c>
    </row>
    <row r="66" spans="1:20" ht="15.75">
      <c r="A66" s="10">
        <v>1534</v>
      </c>
      <c r="B66" s="10">
        <v>68.4</v>
      </c>
      <c r="D66" s="13">
        <v>68.4</v>
      </c>
      <c r="E66" s="13"/>
      <c r="H66" s="10">
        <f t="shared" si="0"/>
        <v>68.4</v>
      </c>
      <c r="I66" s="10">
        <f t="shared" si="1"/>
        <v>0</v>
      </c>
      <c r="J66" s="10">
        <f t="shared" si="2"/>
        <v>68.4</v>
      </c>
      <c r="K66" s="14"/>
      <c r="L66" s="84">
        <f t="shared" si="7"/>
        <v>0</v>
      </c>
      <c r="N66" s="85">
        <f>+'Silver '!D193</f>
        <v>0.39663</v>
      </c>
      <c r="P66" s="84">
        <f t="shared" si="3"/>
        <v>27.129492000000003</v>
      </c>
      <c r="Q66" s="84">
        <f t="shared" si="4"/>
        <v>0</v>
      </c>
      <c r="R66" s="84">
        <f t="shared" si="5"/>
        <v>27.129492000000003</v>
      </c>
      <c r="S66" s="14"/>
      <c r="T66" s="84">
        <f t="shared" si="6"/>
        <v>0</v>
      </c>
    </row>
    <row r="67" spans="1:20" ht="15.75">
      <c r="A67" s="10">
        <v>1535</v>
      </c>
      <c r="B67" s="10">
        <v>70</v>
      </c>
      <c r="D67" s="13">
        <v>70</v>
      </c>
      <c r="E67" s="13"/>
      <c r="F67" s="10">
        <v>5.67</v>
      </c>
      <c r="H67" s="10">
        <f t="shared" si="0"/>
        <v>70</v>
      </c>
      <c r="I67" s="10">
        <f t="shared" si="1"/>
        <v>0</v>
      </c>
      <c r="J67" s="10">
        <f t="shared" si="2"/>
        <v>70</v>
      </c>
      <c r="K67" s="14"/>
      <c r="L67" s="84">
        <f t="shared" si="7"/>
        <v>10.124999999999998</v>
      </c>
      <c r="N67" s="85">
        <f>+'Silver '!D194</f>
        <v>0.39663</v>
      </c>
      <c r="P67" s="84">
        <f t="shared" si="3"/>
        <v>27.7641</v>
      </c>
      <c r="Q67" s="84">
        <f t="shared" si="4"/>
        <v>0</v>
      </c>
      <c r="R67" s="84">
        <f t="shared" si="5"/>
        <v>27.7641</v>
      </c>
      <c r="S67" s="14"/>
      <c r="T67" s="84">
        <f t="shared" si="6"/>
        <v>4.015878749999999</v>
      </c>
    </row>
    <row r="68" spans="1:20" ht="15.75">
      <c r="A68" s="10">
        <v>1536</v>
      </c>
      <c r="D68" s="13"/>
      <c r="E68" s="13"/>
      <c r="F68" s="10">
        <v>5.62</v>
      </c>
      <c r="H68" s="10">
        <f t="shared" si="0"/>
        <v>0</v>
      </c>
      <c r="I68" s="10">
        <f t="shared" si="1"/>
        <v>0</v>
      </c>
      <c r="J68" s="10">
        <f t="shared" si="2"/>
        <v>0</v>
      </c>
      <c r="K68" s="14"/>
      <c r="L68" s="84">
        <f t="shared" si="7"/>
        <v>10.035714285714285</v>
      </c>
      <c r="N68" s="85">
        <f>+'Silver '!D195</f>
        <v>0.39663</v>
      </c>
      <c r="P68" s="84">
        <f t="shared" si="3"/>
        <v>0</v>
      </c>
      <c r="Q68" s="84">
        <f t="shared" si="4"/>
        <v>0</v>
      </c>
      <c r="R68" s="84">
        <f t="shared" si="5"/>
        <v>0</v>
      </c>
      <c r="S68" s="14"/>
      <c r="T68" s="84">
        <f t="shared" si="6"/>
        <v>3.9804653571428568</v>
      </c>
    </row>
    <row r="69" spans="1:20" ht="15.75">
      <c r="A69" s="10">
        <v>1537</v>
      </c>
      <c r="D69" s="13"/>
      <c r="E69" s="13"/>
      <c r="H69" s="10">
        <f t="shared" si="0"/>
        <v>0</v>
      </c>
      <c r="I69" s="10">
        <f t="shared" si="1"/>
        <v>0</v>
      </c>
      <c r="J69" s="10">
        <f t="shared" si="2"/>
        <v>0</v>
      </c>
      <c r="K69" s="14"/>
      <c r="L69" s="84">
        <f t="shared" si="7"/>
        <v>0</v>
      </c>
      <c r="N69" s="85">
        <f>+'Silver '!D196</f>
        <v>0.39663</v>
      </c>
      <c r="P69" s="84">
        <f t="shared" si="3"/>
        <v>0</v>
      </c>
      <c r="Q69" s="84">
        <f t="shared" si="4"/>
        <v>0</v>
      </c>
      <c r="R69" s="84">
        <f t="shared" si="5"/>
        <v>0</v>
      </c>
      <c r="S69" s="14"/>
      <c r="T69" s="84">
        <f t="shared" si="6"/>
        <v>0</v>
      </c>
    </row>
    <row r="70" spans="1:20" ht="15.75">
      <c r="A70" s="10">
        <v>1538</v>
      </c>
      <c r="D70" s="13"/>
      <c r="E70" s="13"/>
      <c r="H70" s="10">
        <f t="shared" si="0"/>
        <v>0</v>
      </c>
      <c r="I70" s="10">
        <f t="shared" si="1"/>
        <v>0</v>
      </c>
      <c r="J70" s="10">
        <f t="shared" si="2"/>
        <v>0</v>
      </c>
      <c r="K70" s="14"/>
      <c r="L70" s="84">
        <f t="shared" si="7"/>
        <v>0</v>
      </c>
      <c r="N70" s="85">
        <f>+'Silver '!D197</f>
        <v>0.39663</v>
      </c>
      <c r="P70" s="84">
        <f t="shared" si="3"/>
        <v>0</v>
      </c>
      <c r="Q70" s="84">
        <f t="shared" si="4"/>
        <v>0</v>
      </c>
      <c r="R70" s="84">
        <f t="shared" si="5"/>
        <v>0</v>
      </c>
      <c r="S70" s="14"/>
      <c r="T70" s="84">
        <f t="shared" si="6"/>
        <v>0</v>
      </c>
    </row>
    <row r="71" spans="1:20" ht="15.75">
      <c r="A71" s="10">
        <v>1539</v>
      </c>
      <c r="B71" s="10">
        <v>52.5</v>
      </c>
      <c r="D71" s="13">
        <v>52.5</v>
      </c>
      <c r="E71" s="13"/>
      <c r="H71" s="10">
        <f t="shared" si="0"/>
        <v>52.5</v>
      </c>
      <c r="I71" s="10">
        <f t="shared" si="1"/>
        <v>0</v>
      </c>
      <c r="J71" s="10">
        <f t="shared" si="2"/>
        <v>52.5</v>
      </c>
      <c r="K71" s="14"/>
      <c r="L71" s="84">
        <f t="shared" si="7"/>
        <v>0</v>
      </c>
      <c r="N71" s="85">
        <f>+'Silver '!D198</f>
        <v>0.39663</v>
      </c>
      <c r="P71" s="84">
        <f t="shared" si="3"/>
        <v>20.823075</v>
      </c>
      <c r="Q71" s="84">
        <f t="shared" si="4"/>
        <v>0</v>
      </c>
      <c r="R71" s="84">
        <f t="shared" si="5"/>
        <v>20.823075</v>
      </c>
      <c r="S71" s="14"/>
      <c r="T71" s="84">
        <f t="shared" si="6"/>
        <v>0</v>
      </c>
    </row>
    <row r="72" spans="1:20" ht="15.75">
      <c r="A72" s="10">
        <v>1540</v>
      </c>
      <c r="B72" s="10">
        <v>60</v>
      </c>
      <c r="D72" s="13">
        <v>60</v>
      </c>
      <c r="E72" s="13"/>
      <c r="H72" s="10">
        <f t="shared" si="0"/>
        <v>60</v>
      </c>
      <c r="I72" s="10">
        <f t="shared" si="1"/>
        <v>0</v>
      </c>
      <c r="J72" s="10">
        <f t="shared" si="2"/>
        <v>60</v>
      </c>
      <c r="K72" s="14"/>
      <c r="L72" s="84">
        <f t="shared" si="7"/>
        <v>0</v>
      </c>
      <c r="N72" s="85">
        <f>+'Silver '!D199</f>
        <v>0.39663</v>
      </c>
      <c r="P72" s="84">
        <f t="shared" si="3"/>
        <v>23.7978</v>
      </c>
      <c r="Q72" s="84">
        <f t="shared" si="4"/>
        <v>0</v>
      </c>
      <c r="R72" s="84">
        <f t="shared" si="5"/>
        <v>23.7978</v>
      </c>
      <c r="S72" s="14"/>
      <c r="T72" s="84">
        <f t="shared" si="6"/>
        <v>0</v>
      </c>
    </row>
    <row r="73" spans="1:20" ht="15.75">
      <c r="A73" s="10">
        <v>1541</v>
      </c>
      <c r="D73" s="13"/>
      <c r="E73" s="13"/>
      <c r="H73" s="10">
        <f t="shared" si="0"/>
        <v>0</v>
      </c>
      <c r="I73" s="10">
        <f t="shared" si="1"/>
        <v>0</v>
      </c>
      <c r="J73" s="10">
        <f t="shared" si="2"/>
        <v>0</v>
      </c>
      <c r="K73" s="14"/>
      <c r="L73" s="84">
        <f t="shared" si="7"/>
        <v>0</v>
      </c>
      <c r="N73" s="85">
        <f>+'Silver '!D200</f>
        <v>0.39663</v>
      </c>
      <c r="P73" s="84">
        <f t="shared" si="3"/>
        <v>0</v>
      </c>
      <c r="Q73" s="84">
        <f t="shared" si="4"/>
        <v>0</v>
      </c>
      <c r="R73" s="84">
        <f t="shared" si="5"/>
        <v>0</v>
      </c>
      <c r="S73" s="14"/>
      <c r="T73" s="84">
        <f t="shared" si="6"/>
        <v>0</v>
      </c>
    </row>
    <row r="74" spans="1:20" ht="15.75">
      <c r="A74" s="10">
        <v>1542</v>
      </c>
      <c r="D74" s="13"/>
      <c r="E74" s="13"/>
      <c r="H74" s="10">
        <f t="shared" si="0"/>
        <v>0</v>
      </c>
      <c r="I74" s="10">
        <f t="shared" si="1"/>
        <v>0</v>
      </c>
      <c r="J74" s="10">
        <f t="shared" si="2"/>
        <v>0</v>
      </c>
      <c r="K74" s="14"/>
      <c r="L74" s="84">
        <f t="shared" si="7"/>
        <v>0</v>
      </c>
      <c r="N74" s="85">
        <f>+'Silver '!D201</f>
        <v>0.3686</v>
      </c>
      <c r="P74" s="84">
        <f t="shared" si="3"/>
        <v>0</v>
      </c>
      <c r="Q74" s="84">
        <f t="shared" si="4"/>
        <v>0</v>
      </c>
      <c r="R74" s="84">
        <f t="shared" si="5"/>
        <v>0</v>
      </c>
      <c r="S74" s="14"/>
      <c r="T74" s="84">
        <f t="shared" si="6"/>
        <v>0</v>
      </c>
    </row>
    <row r="75" spans="1:20" ht="15.75">
      <c r="A75" s="10">
        <v>1543</v>
      </c>
      <c r="D75" s="13"/>
      <c r="E75" s="13"/>
      <c r="H75" s="10">
        <f t="shared" si="0"/>
        <v>0</v>
      </c>
      <c r="I75" s="10">
        <f t="shared" si="1"/>
        <v>0</v>
      </c>
      <c r="J75" s="10">
        <f t="shared" si="2"/>
        <v>0</v>
      </c>
      <c r="K75" s="14"/>
      <c r="L75" s="84">
        <f t="shared" si="7"/>
        <v>0</v>
      </c>
      <c r="N75" s="85">
        <f>+'Silver '!D202</f>
        <v>0.3686</v>
      </c>
      <c r="P75" s="84">
        <f t="shared" si="3"/>
        <v>0</v>
      </c>
      <c r="Q75" s="84">
        <f t="shared" si="4"/>
        <v>0</v>
      </c>
      <c r="R75" s="84">
        <f t="shared" si="5"/>
        <v>0</v>
      </c>
      <c r="S75" s="14"/>
      <c r="T75" s="84">
        <f t="shared" si="6"/>
        <v>0</v>
      </c>
    </row>
    <row r="76" spans="1:20" ht="15.75">
      <c r="A76" s="10">
        <v>1544</v>
      </c>
      <c r="B76" s="10">
        <v>60</v>
      </c>
      <c r="D76" s="13">
        <v>60</v>
      </c>
      <c r="E76" s="13"/>
      <c r="H76" s="10">
        <f t="shared" si="0"/>
        <v>60</v>
      </c>
      <c r="I76" s="10">
        <f t="shared" si="1"/>
        <v>0</v>
      </c>
      <c r="J76" s="10">
        <f t="shared" si="2"/>
        <v>60</v>
      </c>
      <c r="K76" s="14"/>
      <c r="L76" s="84">
        <f t="shared" si="7"/>
        <v>0</v>
      </c>
      <c r="N76" s="85">
        <f>+'Silver '!D203</f>
        <v>0.3686</v>
      </c>
      <c r="P76" s="84">
        <f t="shared" si="3"/>
        <v>22.116</v>
      </c>
      <c r="Q76" s="84">
        <f t="shared" si="4"/>
        <v>0</v>
      </c>
      <c r="R76" s="84">
        <f t="shared" si="5"/>
        <v>22.116</v>
      </c>
      <c r="S76" s="14"/>
      <c r="T76" s="84">
        <f t="shared" si="6"/>
        <v>0</v>
      </c>
    </row>
    <row r="77" spans="1:20" ht="15.75">
      <c r="A77" s="10">
        <v>1545</v>
      </c>
      <c r="B77" s="10">
        <v>60</v>
      </c>
      <c r="D77" s="13">
        <v>60</v>
      </c>
      <c r="E77" s="13"/>
      <c r="F77" s="10">
        <v>7</v>
      </c>
      <c r="H77" s="10">
        <f t="shared" si="0"/>
        <v>60</v>
      </c>
      <c r="I77" s="10">
        <f t="shared" si="1"/>
        <v>0</v>
      </c>
      <c r="J77" s="10">
        <f t="shared" si="2"/>
        <v>60</v>
      </c>
      <c r="K77" s="14"/>
      <c r="L77" s="84">
        <f t="shared" si="7"/>
        <v>12.499999999999998</v>
      </c>
      <c r="N77" s="85">
        <f>+'Silver '!D204</f>
        <v>0.3686</v>
      </c>
      <c r="P77" s="84">
        <f t="shared" si="3"/>
        <v>22.116</v>
      </c>
      <c r="Q77" s="84">
        <f t="shared" si="4"/>
        <v>0</v>
      </c>
      <c r="R77" s="84">
        <f t="shared" si="5"/>
        <v>22.116</v>
      </c>
      <c r="S77" s="14"/>
      <c r="T77" s="84">
        <f t="shared" si="6"/>
        <v>4.607499999999999</v>
      </c>
    </row>
    <row r="78" spans="1:20" ht="15.75">
      <c r="A78" s="10">
        <v>1546</v>
      </c>
      <c r="B78" s="10">
        <v>65</v>
      </c>
      <c r="D78" s="13">
        <v>65</v>
      </c>
      <c r="E78" s="13"/>
      <c r="H78" s="10">
        <f t="shared" si="0"/>
        <v>65</v>
      </c>
      <c r="I78" s="10">
        <f t="shared" si="1"/>
        <v>0</v>
      </c>
      <c r="J78" s="10">
        <f t="shared" si="2"/>
        <v>65</v>
      </c>
      <c r="K78" s="14"/>
      <c r="L78" s="84">
        <f t="shared" si="7"/>
        <v>0</v>
      </c>
      <c r="N78" s="85">
        <f>+'Silver '!D205</f>
        <v>0.3686</v>
      </c>
      <c r="P78" s="84">
        <f t="shared" si="3"/>
        <v>23.959</v>
      </c>
      <c r="Q78" s="84">
        <f t="shared" si="4"/>
        <v>0</v>
      </c>
      <c r="R78" s="84">
        <f t="shared" si="5"/>
        <v>23.959</v>
      </c>
      <c r="S78" s="14"/>
      <c r="T78" s="84">
        <f t="shared" si="6"/>
        <v>0</v>
      </c>
    </row>
    <row r="79" spans="1:20" ht="15.75">
      <c r="A79" s="10">
        <v>1547</v>
      </c>
      <c r="B79" s="10">
        <v>62.9</v>
      </c>
      <c r="D79" s="13">
        <v>62.9</v>
      </c>
      <c r="E79" s="13"/>
      <c r="H79" s="10">
        <f t="shared" si="0"/>
        <v>62.9</v>
      </c>
      <c r="I79" s="10">
        <f t="shared" si="1"/>
        <v>0</v>
      </c>
      <c r="J79" s="10">
        <f t="shared" si="2"/>
        <v>62.9</v>
      </c>
      <c r="K79" s="14"/>
      <c r="L79" s="84">
        <f t="shared" si="7"/>
        <v>0</v>
      </c>
      <c r="N79" s="85">
        <f>+'Silver '!D206</f>
        <v>0.3686</v>
      </c>
      <c r="P79" s="84">
        <f t="shared" si="3"/>
        <v>23.184939999999997</v>
      </c>
      <c r="Q79" s="84">
        <f t="shared" si="4"/>
        <v>0</v>
      </c>
      <c r="R79" s="84">
        <f t="shared" si="5"/>
        <v>23.184939999999997</v>
      </c>
      <c r="S79" s="14"/>
      <c r="T79" s="84">
        <f t="shared" si="6"/>
        <v>0</v>
      </c>
    </row>
    <row r="80" spans="1:20" ht="15.75">
      <c r="A80" s="10">
        <v>1548</v>
      </c>
      <c r="B80" s="10">
        <v>60</v>
      </c>
      <c r="D80" s="13">
        <v>60</v>
      </c>
      <c r="E80" s="13"/>
      <c r="H80" s="10">
        <f t="shared" si="0"/>
        <v>60</v>
      </c>
      <c r="I80" s="10">
        <f t="shared" si="1"/>
        <v>0</v>
      </c>
      <c r="J80" s="10">
        <f t="shared" si="2"/>
        <v>60</v>
      </c>
      <c r="K80" s="14"/>
      <c r="L80" s="84">
        <f t="shared" si="7"/>
        <v>0</v>
      </c>
      <c r="N80" s="85">
        <f>+'Silver '!D207</f>
        <v>0.3686</v>
      </c>
      <c r="P80" s="84">
        <f t="shared" si="3"/>
        <v>22.116</v>
      </c>
      <c r="Q80" s="84">
        <f t="shared" si="4"/>
        <v>0</v>
      </c>
      <c r="R80" s="84">
        <f t="shared" si="5"/>
        <v>22.116</v>
      </c>
      <c r="S80" s="14"/>
      <c r="T80" s="84">
        <f t="shared" si="6"/>
        <v>0</v>
      </c>
    </row>
    <row r="81" spans="1:20" ht="15.75">
      <c r="A81" s="10">
        <v>1549</v>
      </c>
      <c r="B81" s="10">
        <v>75</v>
      </c>
      <c r="D81" s="13">
        <v>75</v>
      </c>
      <c r="E81" s="13"/>
      <c r="F81" s="10">
        <v>6</v>
      </c>
      <c r="H81" s="10">
        <f aca="true" t="shared" si="8" ref="H81:H144">+B81</f>
        <v>75</v>
      </c>
      <c r="I81" s="10">
        <f aca="true" t="shared" si="9" ref="I81:I144">+C81</f>
        <v>0</v>
      </c>
      <c r="J81" s="10">
        <f aca="true" t="shared" si="10" ref="J81:J144">+D81</f>
        <v>75</v>
      </c>
      <c r="K81" s="14"/>
      <c r="L81" s="84">
        <f t="shared" si="7"/>
        <v>10.714285714285714</v>
      </c>
      <c r="N81" s="85">
        <f>+'Silver '!D208</f>
        <v>0.3686</v>
      </c>
      <c r="P81" s="84">
        <f t="shared" si="3"/>
        <v>27.645</v>
      </c>
      <c r="Q81" s="84">
        <f t="shared" si="4"/>
        <v>0</v>
      </c>
      <c r="R81" s="84">
        <f t="shared" si="5"/>
        <v>27.645</v>
      </c>
      <c r="S81" s="14"/>
      <c r="T81" s="84">
        <f t="shared" si="6"/>
        <v>3.949285714285714</v>
      </c>
    </row>
    <row r="82" spans="1:20" ht="15.75">
      <c r="A82" s="10">
        <v>1550</v>
      </c>
      <c r="D82" s="13"/>
      <c r="E82" s="13"/>
      <c r="H82" s="10">
        <f t="shared" si="8"/>
        <v>0</v>
      </c>
      <c r="I82" s="10">
        <f t="shared" si="9"/>
        <v>0</v>
      </c>
      <c r="J82" s="10">
        <f t="shared" si="10"/>
        <v>0</v>
      </c>
      <c r="K82" s="14"/>
      <c r="L82" s="84">
        <f t="shared" si="7"/>
        <v>0</v>
      </c>
      <c r="N82" s="85">
        <f>+'Silver '!D209</f>
        <v>0.3686</v>
      </c>
      <c r="P82" s="84">
        <f aca="true" t="shared" si="11" ref="P82:P145">+H82*$N82</f>
        <v>0</v>
      </c>
      <c r="Q82" s="84">
        <f aca="true" t="shared" si="12" ref="Q82:Q145">+I82*$N82</f>
        <v>0</v>
      </c>
      <c r="R82" s="84">
        <f aca="true" t="shared" si="13" ref="R82:R145">+J82*$N82</f>
        <v>0</v>
      </c>
      <c r="S82" s="14"/>
      <c r="T82" s="84">
        <f aca="true" t="shared" si="14" ref="T82:T145">+L82*$N82</f>
        <v>0</v>
      </c>
    </row>
    <row r="83" spans="1:20" ht="15.75">
      <c r="A83" s="10">
        <v>1551</v>
      </c>
      <c r="B83" s="10">
        <v>74.2</v>
      </c>
      <c r="D83" s="13">
        <v>74.2</v>
      </c>
      <c r="E83" s="13"/>
      <c r="H83" s="10">
        <f t="shared" si="8"/>
        <v>74.2</v>
      </c>
      <c r="I83" s="10">
        <f t="shared" si="9"/>
        <v>0</v>
      </c>
      <c r="J83" s="10">
        <f t="shared" si="10"/>
        <v>74.2</v>
      </c>
      <c r="K83" s="14"/>
      <c r="L83" s="84">
        <f aca="true" t="shared" si="15" ref="L83:L146">+F83/0.56</f>
        <v>0</v>
      </c>
      <c r="N83" s="85">
        <f>+'Silver '!D210</f>
        <v>0.3686</v>
      </c>
      <c r="P83" s="84">
        <f t="shared" si="11"/>
        <v>27.35012</v>
      </c>
      <c r="Q83" s="84">
        <f t="shared" si="12"/>
        <v>0</v>
      </c>
      <c r="R83" s="84">
        <f t="shared" si="13"/>
        <v>27.35012</v>
      </c>
      <c r="S83" s="14"/>
      <c r="T83" s="84">
        <f t="shared" si="14"/>
        <v>0</v>
      </c>
    </row>
    <row r="84" spans="1:20" ht="15.75">
      <c r="A84" s="10">
        <v>1552</v>
      </c>
      <c r="D84" s="13"/>
      <c r="E84" s="13"/>
      <c r="H84" s="10">
        <f t="shared" si="8"/>
        <v>0</v>
      </c>
      <c r="I84" s="10">
        <f t="shared" si="9"/>
        <v>0</v>
      </c>
      <c r="J84" s="10">
        <f t="shared" si="10"/>
        <v>0</v>
      </c>
      <c r="K84" s="14"/>
      <c r="L84" s="84">
        <f t="shared" si="15"/>
        <v>0</v>
      </c>
      <c r="N84" s="85">
        <f>+'Silver '!D211</f>
        <v>0.3686</v>
      </c>
      <c r="P84" s="84">
        <f t="shared" si="11"/>
        <v>0</v>
      </c>
      <c r="Q84" s="84">
        <f t="shared" si="12"/>
        <v>0</v>
      </c>
      <c r="R84" s="84">
        <f t="shared" si="13"/>
        <v>0</v>
      </c>
      <c r="S84" s="14"/>
      <c r="T84" s="84">
        <f t="shared" si="14"/>
        <v>0</v>
      </c>
    </row>
    <row r="85" spans="1:20" ht="15.75">
      <c r="A85" s="10">
        <v>1553</v>
      </c>
      <c r="B85" s="10">
        <v>60.4</v>
      </c>
      <c r="D85" s="13">
        <v>60.4</v>
      </c>
      <c r="E85" s="13"/>
      <c r="F85" s="10">
        <v>7</v>
      </c>
      <c r="H85" s="10">
        <f t="shared" si="8"/>
        <v>60.4</v>
      </c>
      <c r="I85" s="10">
        <f t="shared" si="9"/>
        <v>0</v>
      </c>
      <c r="J85" s="10">
        <f t="shared" si="10"/>
        <v>60.4</v>
      </c>
      <c r="K85" s="14"/>
      <c r="L85" s="84">
        <f t="shared" si="15"/>
        <v>12.499999999999998</v>
      </c>
      <c r="N85" s="85">
        <f>+'Silver '!D212</f>
        <v>0.3686</v>
      </c>
      <c r="P85" s="84">
        <f t="shared" si="11"/>
        <v>22.26344</v>
      </c>
      <c r="Q85" s="84">
        <f t="shared" si="12"/>
        <v>0</v>
      </c>
      <c r="R85" s="84">
        <f t="shared" si="13"/>
        <v>22.26344</v>
      </c>
      <c r="S85" s="14"/>
      <c r="T85" s="84">
        <f t="shared" si="14"/>
        <v>4.607499999999999</v>
      </c>
    </row>
    <row r="86" spans="1:20" ht="15.75">
      <c r="A86" s="10">
        <v>1554</v>
      </c>
      <c r="B86" s="10">
        <v>60</v>
      </c>
      <c r="D86" s="13">
        <v>60</v>
      </c>
      <c r="E86" s="13"/>
      <c r="F86" s="10">
        <v>6.25</v>
      </c>
      <c r="H86" s="10">
        <f t="shared" si="8"/>
        <v>60</v>
      </c>
      <c r="I86" s="10">
        <f t="shared" si="9"/>
        <v>0</v>
      </c>
      <c r="J86" s="10">
        <f t="shared" si="10"/>
        <v>60</v>
      </c>
      <c r="K86" s="14"/>
      <c r="L86" s="84">
        <f t="shared" si="15"/>
        <v>11.160714285714285</v>
      </c>
      <c r="N86" s="85">
        <f>+'Silver '!D213</f>
        <v>0.3686</v>
      </c>
      <c r="P86" s="84">
        <f t="shared" si="11"/>
        <v>22.116</v>
      </c>
      <c r="Q86" s="84">
        <f t="shared" si="12"/>
        <v>0</v>
      </c>
      <c r="R86" s="84">
        <f t="shared" si="13"/>
        <v>22.116</v>
      </c>
      <c r="S86" s="14"/>
      <c r="T86" s="84">
        <f t="shared" si="14"/>
        <v>4.113839285714286</v>
      </c>
    </row>
    <row r="87" spans="1:20" ht="15.75">
      <c r="A87" s="10">
        <v>1555</v>
      </c>
      <c r="B87" s="10">
        <v>60</v>
      </c>
      <c r="D87" s="13">
        <v>60</v>
      </c>
      <c r="E87" s="13"/>
      <c r="F87" s="10">
        <v>7</v>
      </c>
      <c r="H87" s="10">
        <f t="shared" si="8"/>
        <v>60</v>
      </c>
      <c r="I87" s="10">
        <f t="shared" si="9"/>
        <v>0</v>
      </c>
      <c r="J87" s="10">
        <f t="shared" si="10"/>
        <v>60</v>
      </c>
      <c r="K87" s="14"/>
      <c r="L87" s="84">
        <f t="shared" si="15"/>
        <v>12.499999999999998</v>
      </c>
      <c r="N87" s="85">
        <f>+'Silver '!D214</f>
        <v>0.3686</v>
      </c>
      <c r="P87" s="84">
        <f t="shared" si="11"/>
        <v>22.116</v>
      </c>
      <c r="Q87" s="84">
        <f t="shared" si="12"/>
        <v>0</v>
      </c>
      <c r="R87" s="84">
        <f t="shared" si="13"/>
        <v>22.116</v>
      </c>
      <c r="S87" s="14"/>
      <c r="T87" s="84">
        <f t="shared" si="14"/>
        <v>4.607499999999999</v>
      </c>
    </row>
    <row r="88" spans="1:20" ht="15.75">
      <c r="A88" s="10">
        <v>1556</v>
      </c>
      <c r="B88" s="10">
        <v>60.5</v>
      </c>
      <c r="D88" s="13">
        <v>60.5</v>
      </c>
      <c r="E88" s="13"/>
      <c r="F88" s="10">
        <v>6.08</v>
      </c>
      <c r="H88" s="10">
        <f t="shared" si="8"/>
        <v>60.5</v>
      </c>
      <c r="I88" s="10">
        <f t="shared" si="9"/>
        <v>0</v>
      </c>
      <c r="J88" s="10">
        <f t="shared" si="10"/>
        <v>60.5</v>
      </c>
      <c r="K88" s="14"/>
      <c r="L88" s="84">
        <f t="shared" si="15"/>
        <v>10.857142857142856</v>
      </c>
      <c r="N88" s="85">
        <f>+'Silver '!D215</f>
        <v>0.3686</v>
      </c>
      <c r="P88" s="84">
        <f t="shared" si="11"/>
        <v>22.3003</v>
      </c>
      <c r="Q88" s="84">
        <f t="shared" si="12"/>
        <v>0</v>
      </c>
      <c r="R88" s="84">
        <f t="shared" si="13"/>
        <v>22.3003</v>
      </c>
      <c r="S88" s="14"/>
      <c r="T88" s="84">
        <f t="shared" si="14"/>
        <v>4.001942857142857</v>
      </c>
    </row>
    <row r="89" spans="1:20" ht="15.75">
      <c r="A89" s="10">
        <v>1557</v>
      </c>
      <c r="B89" s="10">
        <v>70</v>
      </c>
      <c r="D89" s="13">
        <v>70</v>
      </c>
      <c r="E89" s="13"/>
      <c r="F89" s="10">
        <v>7</v>
      </c>
      <c r="H89" s="10">
        <f t="shared" si="8"/>
        <v>70</v>
      </c>
      <c r="I89" s="10">
        <f t="shared" si="9"/>
        <v>0</v>
      </c>
      <c r="J89" s="10">
        <f t="shared" si="10"/>
        <v>70</v>
      </c>
      <c r="K89" s="14"/>
      <c r="L89" s="84">
        <f t="shared" si="15"/>
        <v>12.499999999999998</v>
      </c>
      <c r="N89" s="85">
        <f>+'Silver '!D216</f>
        <v>0.3686</v>
      </c>
      <c r="P89" s="84">
        <f t="shared" si="11"/>
        <v>25.802</v>
      </c>
      <c r="Q89" s="84">
        <f t="shared" si="12"/>
        <v>0</v>
      </c>
      <c r="R89" s="84">
        <f t="shared" si="13"/>
        <v>25.802</v>
      </c>
      <c r="S89" s="14"/>
      <c r="T89" s="84">
        <f t="shared" si="14"/>
        <v>4.607499999999999</v>
      </c>
    </row>
    <row r="90" spans="1:20" ht="15.75">
      <c r="A90" s="10">
        <v>1558</v>
      </c>
      <c r="B90" s="10">
        <v>63.8</v>
      </c>
      <c r="D90" s="13">
        <v>63.8</v>
      </c>
      <c r="E90" s="13"/>
      <c r="F90" s="10">
        <v>7.11</v>
      </c>
      <c r="H90" s="10">
        <f t="shared" si="8"/>
        <v>63.8</v>
      </c>
      <c r="I90" s="10">
        <f t="shared" si="9"/>
        <v>0</v>
      </c>
      <c r="J90" s="10">
        <f t="shared" si="10"/>
        <v>63.8</v>
      </c>
      <c r="K90" s="14"/>
      <c r="L90" s="84">
        <f t="shared" si="15"/>
        <v>12.696428571428571</v>
      </c>
      <c r="N90" s="85">
        <f>+'Silver '!D217</f>
        <v>0.3686</v>
      </c>
      <c r="P90" s="84">
        <f t="shared" si="11"/>
        <v>23.516679999999997</v>
      </c>
      <c r="Q90" s="84">
        <f t="shared" si="12"/>
        <v>0</v>
      </c>
      <c r="R90" s="84">
        <f t="shared" si="13"/>
        <v>23.516679999999997</v>
      </c>
      <c r="S90" s="14"/>
      <c r="T90" s="84">
        <f t="shared" si="14"/>
        <v>4.6799035714285715</v>
      </c>
    </row>
    <row r="91" spans="1:20" ht="15.75">
      <c r="A91" s="10">
        <v>1559</v>
      </c>
      <c r="D91" s="13"/>
      <c r="E91" s="13"/>
      <c r="F91" s="10">
        <v>7</v>
      </c>
      <c r="H91" s="10">
        <f t="shared" si="8"/>
        <v>0</v>
      </c>
      <c r="I91" s="10">
        <f t="shared" si="9"/>
        <v>0</v>
      </c>
      <c r="J91" s="10">
        <f t="shared" si="10"/>
        <v>0</v>
      </c>
      <c r="K91" s="14"/>
      <c r="L91" s="84">
        <f t="shared" si="15"/>
        <v>12.499999999999998</v>
      </c>
      <c r="N91" s="85">
        <f>+'Silver '!D218</f>
        <v>0.3686</v>
      </c>
      <c r="P91" s="84">
        <f t="shared" si="11"/>
        <v>0</v>
      </c>
      <c r="Q91" s="84">
        <f t="shared" si="12"/>
        <v>0</v>
      </c>
      <c r="R91" s="84">
        <f t="shared" si="13"/>
        <v>0</v>
      </c>
      <c r="S91" s="14"/>
      <c r="T91" s="84">
        <f t="shared" si="14"/>
        <v>4.607499999999999</v>
      </c>
    </row>
    <row r="92" spans="1:20" ht="15.75">
      <c r="A92" s="10">
        <v>1560</v>
      </c>
      <c r="D92" s="13"/>
      <c r="E92" s="13"/>
      <c r="H92" s="10">
        <f t="shared" si="8"/>
        <v>0</v>
      </c>
      <c r="I92" s="10">
        <f t="shared" si="9"/>
        <v>0</v>
      </c>
      <c r="J92" s="10">
        <f t="shared" si="10"/>
        <v>0</v>
      </c>
      <c r="K92" s="14"/>
      <c r="L92" s="84">
        <f t="shared" si="15"/>
        <v>0</v>
      </c>
      <c r="N92" s="85">
        <f>+'Silver '!D219</f>
        <v>0.3686</v>
      </c>
      <c r="P92" s="84">
        <f t="shared" si="11"/>
        <v>0</v>
      </c>
      <c r="Q92" s="84">
        <f t="shared" si="12"/>
        <v>0</v>
      </c>
      <c r="R92" s="84">
        <f t="shared" si="13"/>
        <v>0</v>
      </c>
      <c r="S92" s="14"/>
      <c r="T92" s="84">
        <f t="shared" si="14"/>
        <v>0</v>
      </c>
    </row>
    <row r="93" spans="1:20" ht="15.75">
      <c r="A93" s="10">
        <v>1561</v>
      </c>
      <c r="D93" s="13"/>
      <c r="E93" s="13"/>
      <c r="H93" s="10">
        <f t="shared" si="8"/>
        <v>0</v>
      </c>
      <c r="I93" s="10">
        <f t="shared" si="9"/>
        <v>0</v>
      </c>
      <c r="J93" s="10">
        <f t="shared" si="10"/>
        <v>0</v>
      </c>
      <c r="K93" s="14"/>
      <c r="L93" s="84">
        <f t="shared" si="15"/>
        <v>0</v>
      </c>
      <c r="N93" s="85">
        <f>+'Silver '!D220</f>
        <v>0.3686</v>
      </c>
      <c r="P93" s="84">
        <f t="shared" si="11"/>
        <v>0</v>
      </c>
      <c r="Q93" s="84">
        <f t="shared" si="12"/>
        <v>0</v>
      </c>
      <c r="R93" s="84">
        <f t="shared" si="13"/>
        <v>0</v>
      </c>
      <c r="S93" s="14"/>
      <c r="T93" s="84">
        <f t="shared" si="14"/>
        <v>0</v>
      </c>
    </row>
    <row r="94" spans="1:20" ht="15.75">
      <c r="A94" s="10">
        <v>1562</v>
      </c>
      <c r="D94" s="13"/>
      <c r="E94" s="13"/>
      <c r="H94" s="10">
        <f t="shared" si="8"/>
        <v>0</v>
      </c>
      <c r="I94" s="10">
        <f t="shared" si="9"/>
        <v>0</v>
      </c>
      <c r="J94" s="10">
        <f t="shared" si="10"/>
        <v>0</v>
      </c>
      <c r="K94" s="14"/>
      <c r="L94" s="84">
        <f t="shared" si="15"/>
        <v>0</v>
      </c>
      <c r="N94" s="85">
        <f>+'Silver '!D221</f>
        <v>0.37913</v>
      </c>
      <c r="P94" s="84">
        <f t="shared" si="11"/>
        <v>0</v>
      </c>
      <c r="Q94" s="84">
        <f t="shared" si="12"/>
        <v>0</v>
      </c>
      <c r="R94" s="84">
        <f t="shared" si="13"/>
        <v>0</v>
      </c>
      <c r="S94" s="14"/>
      <c r="T94" s="84">
        <f t="shared" si="14"/>
        <v>0</v>
      </c>
    </row>
    <row r="95" spans="1:20" ht="15.75">
      <c r="A95" s="10">
        <v>1563</v>
      </c>
      <c r="B95" s="10">
        <v>67.9</v>
      </c>
      <c r="D95" s="13">
        <v>67.9</v>
      </c>
      <c r="E95" s="13"/>
      <c r="F95" s="10">
        <v>7.34</v>
      </c>
      <c r="H95" s="10">
        <f t="shared" si="8"/>
        <v>67.9</v>
      </c>
      <c r="I95" s="10">
        <f t="shared" si="9"/>
        <v>0</v>
      </c>
      <c r="J95" s="10">
        <f t="shared" si="10"/>
        <v>67.9</v>
      </c>
      <c r="K95" s="14"/>
      <c r="L95" s="84">
        <f t="shared" si="15"/>
        <v>13.107142857142856</v>
      </c>
      <c r="N95" s="85">
        <f>+'Silver '!D222</f>
        <v>0.37913</v>
      </c>
      <c r="P95" s="84">
        <f t="shared" si="11"/>
        <v>25.742927000000005</v>
      </c>
      <c r="Q95" s="84">
        <f t="shared" si="12"/>
        <v>0</v>
      </c>
      <c r="R95" s="84">
        <f t="shared" si="13"/>
        <v>25.742927000000005</v>
      </c>
      <c r="S95" s="14"/>
      <c r="T95" s="84">
        <f t="shared" si="14"/>
        <v>4.969311071428571</v>
      </c>
    </row>
    <row r="96" spans="1:20" ht="15.75">
      <c r="A96" s="10">
        <v>1564</v>
      </c>
      <c r="D96" s="13"/>
      <c r="E96" s="13"/>
      <c r="H96" s="10">
        <f t="shared" si="8"/>
        <v>0</v>
      </c>
      <c r="I96" s="10">
        <f t="shared" si="9"/>
        <v>0</v>
      </c>
      <c r="J96" s="10">
        <f t="shared" si="10"/>
        <v>0</v>
      </c>
      <c r="K96" s="14"/>
      <c r="L96" s="84">
        <f t="shared" si="15"/>
        <v>0</v>
      </c>
      <c r="N96" s="85">
        <f>+'Silver '!D223</f>
        <v>0.37913</v>
      </c>
      <c r="P96" s="84">
        <f t="shared" si="11"/>
        <v>0</v>
      </c>
      <c r="Q96" s="84">
        <f t="shared" si="12"/>
        <v>0</v>
      </c>
      <c r="R96" s="84">
        <f t="shared" si="13"/>
        <v>0</v>
      </c>
      <c r="S96" s="14"/>
      <c r="T96" s="84">
        <f t="shared" si="14"/>
        <v>0</v>
      </c>
    </row>
    <row r="97" spans="1:20" ht="15.75">
      <c r="A97" s="10">
        <v>1565</v>
      </c>
      <c r="B97" s="10">
        <v>68.5</v>
      </c>
      <c r="D97" s="13">
        <v>68.5</v>
      </c>
      <c r="E97" s="13"/>
      <c r="H97" s="10">
        <f t="shared" si="8"/>
        <v>68.5</v>
      </c>
      <c r="I97" s="10">
        <f t="shared" si="9"/>
        <v>0</v>
      </c>
      <c r="J97" s="10">
        <f t="shared" si="10"/>
        <v>68.5</v>
      </c>
      <c r="K97" s="14"/>
      <c r="L97" s="84">
        <f t="shared" si="15"/>
        <v>0</v>
      </c>
      <c r="N97" s="85">
        <f>+'Silver '!D224</f>
        <v>0.37913</v>
      </c>
      <c r="P97" s="84">
        <f t="shared" si="11"/>
        <v>25.970405000000003</v>
      </c>
      <c r="Q97" s="84">
        <f t="shared" si="12"/>
        <v>0</v>
      </c>
      <c r="R97" s="84">
        <f t="shared" si="13"/>
        <v>25.970405000000003</v>
      </c>
      <c r="S97" s="14"/>
      <c r="T97" s="84">
        <f t="shared" si="14"/>
        <v>0</v>
      </c>
    </row>
    <row r="98" spans="1:20" ht="15.75">
      <c r="A98" s="10">
        <v>1566</v>
      </c>
      <c r="D98" s="13"/>
      <c r="E98" s="13"/>
      <c r="H98" s="10">
        <f t="shared" si="8"/>
        <v>0</v>
      </c>
      <c r="I98" s="10">
        <f t="shared" si="9"/>
        <v>0</v>
      </c>
      <c r="J98" s="10">
        <f t="shared" si="10"/>
        <v>0</v>
      </c>
      <c r="K98" s="14"/>
      <c r="L98" s="84">
        <f t="shared" si="15"/>
        <v>0</v>
      </c>
      <c r="N98" s="85">
        <f>+'Silver '!D225</f>
        <v>0.37913</v>
      </c>
      <c r="P98" s="84">
        <f t="shared" si="11"/>
        <v>0</v>
      </c>
      <c r="Q98" s="84">
        <f t="shared" si="12"/>
        <v>0</v>
      </c>
      <c r="R98" s="84">
        <f t="shared" si="13"/>
        <v>0</v>
      </c>
      <c r="S98" s="14"/>
      <c r="T98" s="84">
        <f t="shared" si="14"/>
        <v>0</v>
      </c>
    </row>
    <row r="99" spans="1:20" ht="15.75">
      <c r="A99" s="10">
        <v>1567</v>
      </c>
      <c r="B99" s="10">
        <v>68.2</v>
      </c>
      <c r="D99" s="13">
        <v>68.2</v>
      </c>
      <c r="E99" s="13"/>
      <c r="H99" s="10">
        <f t="shared" si="8"/>
        <v>68.2</v>
      </c>
      <c r="I99" s="10">
        <f t="shared" si="9"/>
        <v>0</v>
      </c>
      <c r="J99" s="10">
        <f t="shared" si="10"/>
        <v>68.2</v>
      </c>
      <c r="K99" s="14"/>
      <c r="L99" s="84">
        <f t="shared" si="15"/>
        <v>0</v>
      </c>
      <c r="N99" s="85">
        <f>+'Silver '!D226</f>
        <v>0.37913</v>
      </c>
      <c r="P99" s="84">
        <f t="shared" si="11"/>
        <v>25.856666000000004</v>
      </c>
      <c r="Q99" s="84">
        <f t="shared" si="12"/>
        <v>0</v>
      </c>
      <c r="R99" s="84">
        <f t="shared" si="13"/>
        <v>25.856666000000004</v>
      </c>
      <c r="S99" s="14"/>
      <c r="T99" s="84">
        <f t="shared" si="14"/>
        <v>0</v>
      </c>
    </row>
    <row r="100" spans="1:20" ht="15.75">
      <c r="A100" s="10">
        <v>1568</v>
      </c>
      <c r="D100" s="13"/>
      <c r="E100" s="13"/>
      <c r="H100" s="10">
        <f t="shared" si="8"/>
        <v>0</v>
      </c>
      <c r="I100" s="10">
        <f t="shared" si="9"/>
        <v>0</v>
      </c>
      <c r="J100" s="10">
        <f t="shared" si="10"/>
        <v>0</v>
      </c>
      <c r="K100" s="14"/>
      <c r="L100" s="84">
        <f t="shared" si="15"/>
        <v>0</v>
      </c>
      <c r="N100" s="85">
        <f>+'Silver '!D227</f>
        <v>0.37913</v>
      </c>
      <c r="P100" s="84">
        <f t="shared" si="11"/>
        <v>0</v>
      </c>
      <c r="Q100" s="84">
        <f t="shared" si="12"/>
        <v>0</v>
      </c>
      <c r="R100" s="84">
        <f t="shared" si="13"/>
        <v>0</v>
      </c>
      <c r="S100" s="14"/>
      <c r="T100" s="84">
        <f t="shared" si="14"/>
        <v>0</v>
      </c>
    </row>
    <row r="101" spans="1:20" ht="15.75">
      <c r="A101" s="10">
        <v>1569</v>
      </c>
      <c r="B101" s="10">
        <v>69.1</v>
      </c>
      <c r="D101" s="13">
        <v>69.1</v>
      </c>
      <c r="E101" s="13"/>
      <c r="H101" s="10">
        <f t="shared" si="8"/>
        <v>69.1</v>
      </c>
      <c r="I101" s="10">
        <f t="shared" si="9"/>
        <v>0</v>
      </c>
      <c r="J101" s="10">
        <f t="shared" si="10"/>
        <v>69.1</v>
      </c>
      <c r="K101" s="14"/>
      <c r="L101" s="84">
        <f t="shared" si="15"/>
        <v>0</v>
      </c>
      <c r="N101" s="85">
        <f>+'Silver '!D228</f>
        <v>0.37913</v>
      </c>
      <c r="P101" s="84">
        <f t="shared" si="11"/>
        <v>26.197883</v>
      </c>
      <c r="Q101" s="84">
        <f t="shared" si="12"/>
        <v>0</v>
      </c>
      <c r="R101" s="84">
        <f t="shared" si="13"/>
        <v>26.197883</v>
      </c>
      <c r="S101" s="14"/>
      <c r="T101" s="84">
        <f t="shared" si="14"/>
        <v>0</v>
      </c>
    </row>
    <row r="102" spans="1:20" ht="15.75">
      <c r="A102" s="10">
        <v>1570</v>
      </c>
      <c r="D102" s="13"/>
      <c r="E102" s="13"/>
      <c r="H102" s="10">
        <f t="shared" si="8"/>
        <v>0</v>
      </c>
      <c r="I102" s="10">
        <f t="shared" si="9"/>
        <v>0</v>
      </c>
      <c r="J102" s="10">
        <f t="shared" si="10"/>
        <v>0</v>
      </c>
      <c r="K102" s="14"/>
      <c r="L102" s="84">
        <f t="shared" si="15"/>
        <v>0</v>
      </c>
      <c r="N102" s="85">
        <f>+'Silver '!D229</f>
        <v>0.37913</v>
      </c>
      <c r="P102" s="84">
        <f t="shared" si="11"/>
        <v>0</v>
      </c>
      <c r="Q102" s="84">
        <f t="shared" si="12"/>
        <v>0</v>
      </c>
      <c r="R102" s="84">
        <f t="shared" si="13"/>
        <v>0</v>
      </c>
      <c r="S102" s="14"/>
      <c r="T102" s="84">
        <f t="shared" si="14"/>
        <v>0</v>
      </c>
    </row>
    <row r="103" spans="1:20" ht="15.75">
      <c r="A103" s="10">
        <v>1571</v>
      </c>
      <c r="B103" s="10">
        <v>67.5</v>
      </c>
      <c r="D103" s="13">
        <v>67.5</v>
      </c>
      <c r="E103" s="13"/>
      <c r="H103" s="10">
        <f t="shared" si="8"/>
        <v>67.5</v>
      </c>
      <c r="I103" s="10">
        <f t="shared" si="9"/>
        <v>0</v>
      </c>
      <c r="J103" s="10">
        <f t="shared" si="10"/>
        <v>67.5</v>
      </c>
      <c r="K103" s="14"/>
      <c r="L103" s="84">
        <f t="shared" si="15"/>
        <v>0</v>
      </c>
      <c r="N103" s="85">
        <f>+'Silver '!D230</f>
        <v>0.3683</v>
      </c>
      <c r="P103" s="84">
        <f t="shared" si="11"/>
        <v>24.86025</v>
      </c>
      <c r="Q103" s="84">
        <f t="shared" si="12"/>
        <v>0</v>
      </c>
      <c r="R103" s="84">
        <f t="shared" si="13"/>
        <v>24.86025</v>
      </c>
      <c r="S103" s="14"/>
      <c r="T103" s="84">
        <f t="shared" si="14"/>
        <v>0</v>
      </c>
    </row>
    <row r="104" spans="1:20" ht="15.75">
      <c r="A104" s="10">
        <v>1572</v>
      </c>
      <c r="B104" s="10">
        <v>67.5</v>
      </c>
      <c r="D104" s="13">
        <v>67.5</v>
      </c>
      <c r="E104" s="13"/>
      <c r="H104" s="10">
        <f t="shared" si="8"/>
        <v>67.5</v>
      </c>
      <c r="I104" s="10">
        <f t="shared" si="9"/>
        <v>0</v>
      </c>
      <c r="J104" s="10">
        <f t="shared" si="10"/>
        <v>67.5</v>
      </c>
      <c r="K104" s="14"/>
      <c r="L104" s="84">
        <f t="shared" si="15"/>
        <v>0</v>
      </c>
      <c r="N104" s="85">
        <f>+'Silver '!D231</f>
        <v>0.3683</v>
      </c>
      <c r="P104" s="84">
        <f t="shared" si="11"/>
        <v>24.86025</v>
      </c>
      <c r="Q104" s="84">
        <f t="shared" si="12"/>
        <v>0</v>
      </c>
      <c r="R104" s="84">
        <f t="shared" si="13"/>
        <v>24.86025</v>
      </c>
      <c r="S104" s="14"/>
      <c r="T104" s="84">
        <f t="shared" si="14"/>
        <v>0</v>
      </c>
    </row>
    <row r="105" spans="1:20" ht="15.75">
      <c r="A105" s="10">
        <v>1573</v>
      </c>
      <c r="D105" s="13"/>
      <c r="E105" s="13"/>
      <c r="H105" s="10">
        <f t="shared" si="8"/>
        <v>0</v>
      </c>
      <c r="I105" s="10">
        <f t="shared" si="9"/>
        <v>0</v>
      </c>
      <c r="J105" s="10">
        <f t="shared" si="10"/>
        <v>0</v>
      </c>
      <c r="K105" s="14"/>
      <c r="L105" s="84">
        <f t="shared" si="15"/>
        <v>0</v>
      </c>
      <c r="N105" s="85">
        <f>+'Silver '!D232</f>
        <v>0.35807</v>
      </c>
      <c r="P105" s="84">
        <f t="shared" si="11"/>
        <v>0</v>
      </c>
      <c r="Q105" s="84">
        <f t="shared" si="12"/>
        <v>0</v>
      </c>
      <c r="R105" s="84">
        <f t="shared" si="13"/>
        <v>0</v>
      </c>
      <c r="S105" s="14"/>
      <c r="T105" s="84">
        <f t="shared" si="14"/>
        <v>0</v>
      </c>
    </row>
    <row r="106" spans="1:20" ht="15.75">
      <c r="A106" s="10">
        <v>1574</v>
      </c>
      <c r="D106" s="13"/>
      <c r="E106" s="13"/>
      <c r="H106" s="10">
        <f t="shared" si="8"/>
        <v>0</v>
      </c>
      <c r="I106" s="10">
        <f t="shared" si="9"/>
        <v>0</v>
      </c>
      <c r="J106" s="10">
        <f t="shared" si="10"/>
        <v>0</v>
      </c>
      <c r="K106" s="14"/>
      <c r="L106" s="84">
        <f t="shared" si="15"/>
        <v>0</v>
      </c>
      <c r="N106" s="85">
        <f>+'Silver '!D233</f>
        <v>0.34375</v>
      </c>
      <c r="P106" s="84">
        <f t="shared" si="11"/>
        <v>0</v>
      </c>
      <c r="Q106" s="84">
        <f t="shared" si="12"/>
        <v>0</v>
      </c>
      <c r="R106" s="84">
        <f t="shared" si="13"/>
        <v>0</v>
      </c>
      <c r="S106" s="14"/>
      <c r="T106" s="84">
        <f t="shared" si="14"/>
        <v>0</v>
      </c>
    </row>
    <row r="107" spans="1:20" ht="15.75">
      <c r="A107" s="10">
        <v>1575</v>
      </c>
      <c r="B107" s="10">
        <v>90</v>
      </c>
      <c r="D107" s="13">
        <v>90</v>
      </c>
      <c r="E107" s="13"/>
      <c r="H107" s="10">
        <f t="shared" si="8"/>
        <v>90</v>
      </c>
      <c r="I107" s="10">
        <f t="shared" si="9"/>
        <v>0</v>
      </c>
      <c r="J107" s="10">
        <f t="shared" si="10"/>
        <v>90</v>
      </c>
      <c r="K107" s="14"/>
      <c r="L107" s="84">
        <f t="shared" si="15"/>
        <v>0</v>
      </c>
      <c r="N107" s="85">
        <f>+'Silver '!D234</f>
        <v>0.34375</v>
      </c>
      <c r="P107" s="84">
        <f t="shared" si="11"/>
        <v>30.9375</v>
      </c>
      <c r="Q107" s="84">
        <f t="shared" si="12"/>
        <v>0</v>
      </c>
      <c r="R107" s="84">
        <f t="shared" si="13"/>
        <v>30.9375</v>
      </c>
      <c r="S107" s="14"/>
      <c r="T107" s="84">
        <f t="shared" si="14"/>
        <v>0</v>
      </c>
    </row>
    <row r="108" spans="1:20" ht="15.75">
      <c r="A108" s="10">
        <v>1576</v>
      </c>
      <c r="D108" s="13"/>
      <c r="E108" s="13"/>
      <c r="H108" s="10">
        <f t="shared" si="8"/>
        <v>0</v>
      </c>
      <c r="I108" s="10">
        <f t="shared" si="9"/>
        <v>0</v>
      </c>
      <c r="J108" s="10">
        <f t="shared" si="10"/>
        <v>0</v>
      </c>
      <c r="K108" s="14"/>
      <c r="L108" s="84">
        <f t="shared" si="15"/>
        <v>0</v>
      </c>
      <c r="N108" s="85">
        <f>+'Silver '!D235</f>
        <v>0.34375</v>
      </c>
      <c r="P108" s="84">
        <f t="shared" si="11"/>
        <v>0</v>
      </c>
      <c r="Q108" s="84">
        <f t="shared" si="12"/>
        <v>0</v>
      </c>
      <c r="R108" s="84">
        <f t="shared" si="13"/>
        <v>0</v>
      </c>
      <c r="S108" s="14"/>
      <c r="T108" s="84">
        <f t="shared" si="14"/>
        <v>0</v>
      </c>
    </row>
    <row r="109" spans="1:20" ht="15.75">
      <c r="A109" s="10">
        <v>1577</v>
      </c>
      <c r="B109" s="10">
        <v>57.6</v>
      </c>
      <c r="D109" s="13">
        <v>57.6</v>
      </c>
      <c r="E109" s="13"/>
      <c r="F109" s="10">
        <v>6</v>
      </c>
      <c r="H109" s="10">
        <f t="shared" si="8"/>
        <v>57.6</v>
      </c>
      <c r="I109" s="10">
        <f t="shared" si="9"/>
        <v>0</v>
      </c>
      <c r="J109" s="10">
        <f t="shared" si="10"/>
        <v>57.6</v>
      </c>
      <c r="K109" s="14"/>
      <c r="L109" s="84">
        <f t="shared" si="15"/>
        <v>10.714285714285714</v>
      </c>
      <c r="N109" s="85">
        <f>+'Silver '!D236</f>
        <v>0.34375</v>
      </c>
      <c r="P109" s="84">
        <f t="shared" si="11"/>
        <v>19.8</v>
      </c>
      <c r="Q109" s="84">
        <f t="shared" si="12"/>
        <v>0</v>
      </c>
      <c r="R109" s="84">
        <f t="shared" si="13"/>
        <v>19.8</v>
      </c>
      <c r="S109" s="14"/>
      <c r="T109" s="84">
        <f t="shared" si="14"/>
        <v>3.683035714285714</v>
      </c>
    </row>
    <row r="110" spans="1:20" ht="15.75">
      <c r="A110" s="10">
        <v>1578</v>
      </c>
      <c r="B110" s="10">
        <v>65.8</v>
      </c>
      <c r="D110" s="13">
        <v>65.8</v>
      </c>
      <c r="E110" s="13"/>
      <c r="H110" s="10">
        <f t="shared" si="8"/>
        <v>65.8</v>
      </c>
      <c r="I110" s="10">
        <f t="shared" si="9"/>
        <v>0</v>
      </c>
      <c r="J110" s="10">
        <f t="shared" si="10"/>
        <v>65.8</v>
      </c>
      <c r="K110" s="14"/>
      <c r="L110" s="84">
        <f t="shared" si="15"/>
        <v>0</v>
      </c>
      <c r="N110" s="85">
        <f>+'Silver '!D237</f>
        <v>0.34375</v>
      </c>
      <c r="P110" s="84">
        <f t="shared" si="11"/>
        <v>22.61875</v>
      </c>
      <c r="Q110" s="84">
        <f t="shared" si="12"/>
        <v>0</v>
      </c>
      <c r="R110" s="84">
        <f t="shared" si="13"/>
        <v>22.61875</v>
      </c>
      <c r="S110" s="14"/>
      <c r="T110" s="84">
        <f t="shared" si="14"/>
        <v>0</v>
      </c>
    </row>
    <row r="111" spans="1:20" ht="15.75">
      <c r="A111" s="10">
        <v>1579</v>
      </c>
      <c r="D111" s="13"/>
      <c r="E111" s="13"/>
      <c r="H111" s="10">
        <f t="shared" si="8"/>
        <v>0</v>
      </c>
      <c r="I111" s="10">
        <f t="shared" si="9"/>
        <v>0</v>
      </c>
      <c r="J111" s="10">
        <f t="shared" si="10"/>
        <v>0</v>
      </c>
      <c r="K111" s="14"/>
      <c r="L111" s="84">
        <f t="shared" si="15"/>
        <v>0</v>
      </c>
      <c r="N111" s="85">
        <f>+'Silver '!D238</f>
        <v>0.34375</v>
      </c>
      <c r="P111" s="84">
        <f t="shared" si="11"/>
        <v>0</v>
      </c>
      <c r="Q111" s="84">
        <f t="shared" si="12"/>
        <v>0</v>
      </c>
      <c r="R111" s="84">
        <f t="shared" si="13"/>
        <v>0</v>
      </c>
      <c r="S111" s="14"/>
      <c r="T111" s="84">
        <f t="shared" si="14"/>
        <v>0</v>
      </c>
    </row>
    <row r="112" spans="1:20" ht="15.75">
      <c r="A112" s="10">
        <v>1580</v>
      </c>
      <c r="D112" s="13"/>
      <c r="E112" s="13"/>
      <c r="H112" s="10">
        <f t="shared" si="8"/>
        <v>0</v>
      </c>
      <c r="I112" s="10">
        <f t="shared" si="9"/>
        <v>0</v>
      </c>
      <c r="J112" s="10">
        <f t="shared" si="10"/>
        <v>0</v>
      </c>
      <c r="K112" s="14"/>
      <c r="L112" s="84">
        <f t="shared" si="15"/>
        <v>0</v>
      </c>
      <c r="N112" s="85">
        <f>+'Silver '!D239</f>
        <v>0.34375</v>
      </c>
      <c r="P112" s="84">
        <f t="shared" si="11"/>
        <v>0</v>
      </c>
      <c r="Q112" s="84">
        <f t="shared" si="12"/>
        <v>0</v>
      </c>
      <c r="R112" s="84">
        <f t="shared" si="13"/>
        <v>0</v>
      </c>
      <c r="S112" s="14"/>
      <c r="T112" s="84">
        <f t="shared" si="14"/>
        <v>0</v>
      </c>
    </row>
    <row r="113" spans="1:20" ht="15.75">
      <c r="A113" s="10">
        <v>1581</v>
      </c>
      <c r="D113" s="13"/>
      <c r="E113" s="13"/>
      <c r="H113" s="10">
        <f t="shared" si="8"/>
        <v>0</v>
      </c>
      <c r="I113" s="10">
        <f t="shared" si="9"/>
        <v>0</v>
      </c>
      <c r="J113" s="10">
        <f t="shared" si="10"/>
        <v>0</v>
      </c>
      <c r="K113" s="14"/>
      <c r="L113" s="84">
        <f t="shared" si="15"/>
        <v>0</v>
      </c>
      <c r="N113" s="85">
        <f>+'Silver '!D240</f>
        <v>0.34375</v>
      </c>
      <c r="P113" s="84">
        <f t="shared" si="11"/>
        <v>0</v>
      </c>
      <c r="Q113" s="84">
        <f t="shared" si="12"/>
        <v>0</v>
      </c>
      <c r="R113" s="84">
        <f t="shared" si="13"/>
        <v>0</v>
      </c>
      <c r="S113" s="14"/>
      <c r="T113" s="84">
        <f t="shared" si="14"/>
        <v>0</v>
      </c>
    </row>
    <row r="114" spans="1:20" ht="15.75">
      <c r="A114" s="10">
        <v>1582</v>
      </c>
      <c r="D114" s="13"/>
      <c r="E114" s="13"/>
      <c r="H114" s="10">
        <f t="shared" si="8"/>
        <v>0</v>
      </c>
      <c r="I114" s="10">
        <f t="shared" si="9"/>
        <v>0</v>
      </c>
      <c r="J114" s="10">
        <f t="shared" si="10"/>
        <v>0</v>
      </c>
      <c r="K114" s="14"/>
      <c r="L114" s="84">
        <f t="shared" si="15"/>
        <v>0</v>
      </c>
      <c r="N114" s="85">
        <f>+'Silver '!D241</f>
        <v>0.34375</v>
      </c>
      <c r="P114" s="84">
        <f t="shared" si="11"/>
        <v>0</v>
      </c>
      <c r="Q114" s="84">
        <f t="shared" si="12"/>
        <v>0</v>
      </c>
      <c r="R114" s="84">
        <f t="shared" si="13"/>
        <v>0</v>
      </c>
      <c r="S114" s="14"/>
      <c r="T114" s="84">
        <f t="shared" si="14"/>
        <v>0</v>
      </c>
    </row>
    <row r="115" spans="1:20" ht="15.75">
      <c r="A115" s="10">
        <v>1583</v>
      </c>
      <c r="B115" s="10">
        <v>70</v>
      </c>
      <c r="D115" s="13">
        <v>70</v>
      </c>
      <c r="E115" s="13"/>
      <c r="F115" s="10">
        <v>4.44</v>
      </c>
      <c r="H115" s="10">
        <f t="shared" si="8"/>
        <v>70</v>
      </c>
      <c r="I115" s="10">
        <f t="shared" si="9"/>
        <v>0</v>
      </c>
      <c r="J115" s="10">
        <f t="shared" si="10"/>
        <v>70</v>
      </c>
      <c r="K115" s="14"/>
      <c r="L115" s="84">
        <f t="shared" si="15"/>
        <v>7.928571428571429</v>
      </c>
      <c r="N115" s="85">
        <f>+'Silver '!D242</f>
        <v>0.34375</v>
      </c>
      <c r="P115" s="84">
        <f t="shared" si="11"/>
        <v>24.0625</v>
      </c>
      <c r="Q115" s="84">
        <f t="shared" si="12"/>
        <v>0</v>
      </c>
      <c r="R115" s="84">
        <f t="shared" si="13"/>
        <v>24.0625</v>
      </c>
      <c r="S115" s="14"/>
      <c r="T115" s="84">
        <f t="shared" si="14"/>
        <v>2.725446428571429</v>
      </c>
    </row>
    <row r="116" spans="1:20" ht="15.75">
      <c r="A116" s="10">
        <v>1584</v>
      </c>
      <c r="D116" s="13"/>
      <c r="E116" s="13"/>
      <c r="F116" s="10">
        <v>4.48</v>
      </c>
      <c r="H116" s="10">
        <f t="shared" si="8"/>
        <v>0</v>
      </c>
      <c r="I116" s="10">
        <f t="shared" si="9"/>
        <v>0</v>
      </c>
      <c r="J116" s="10">
        <f t="shared" si="10"/>
        <v>0</v>
      </c>
      <c r="K116" s="14"/>
      <c r="L116" s="84">
        <f t="shared" si="15"/>
        <v>8</v>
      </c>
      <c r="N116" s="85">
        <f>+'Silver '!D243</f>
        <v>0.34375</v>
      </c>
      <c r="P116" s="84">
        <f t="shared" si="11"/>
        <v>0</v>
      </c>
      <c r="Q116" s="84">
        <f t="shared" si="12"/>
        <v>0</v>
      </c>
      <c r="R116" s="84">
        <f t="shared" si="13"/>
        <v>0</v>
      </c>
      <c r="S116" s="14"/>
      <c r="T116" s="84">
        <f t="shared" si="14"/>
        <v>2.75</v>
      </c>
    </row>
    <row r="117" spans="1:20" ht="15.75">
      <c r="A117" s="10">
        <v>1585</v>
      </c>
      <c r="B117" s="10">
        <v>72.9</v>
      </c>
      <c r="D117" s="13">
        <v>72.9</v>
      </c>
      <c r="E117" s="13"/>
      <c r="F117" s="10">
        <v>4.39</v>
      </c>
      <c r="H117" s="10">
        <f t="shared" si="8"/>
        <v>72.9</v>
      </c>
      <c r="I117" s="10">
        <f t="shared" si="9"/>
        <v>0</v>
      </c>
      <c r="J117" s="10">
        <f t="shared" si="10"/>
        <v>72.9</v>
      </c>
      <c r="K117" s="14"/>
      <c r="L117" s="84">
        <f t="shared" si="15"/>
        <v>7.839285714285713</v>
      </c>
      <c r="N117" s="85">
        <f>+'Silver '!D244</f>
        <v>0.34375</v>
      </c>
      <c r="P117" s="84">
        <f t="shared" si="11"/>
        <v>25.059375000000003</v>
      </c>
      <c r="Q117" s="84">
        <f t="shared" si="12"/>
        <v>0</v>
      </c>
      <c r="R117" s="84">
        <f t="shared" si="13"/>
        <v>25.059375000000003</v>
      </c>
      <c r="S117" s="14"/>
      <c r="T117" s="84">
        <f t="shared" si="14"/>
        <v>2.6947544642857135</v>
      </c>
    </row>
    <row r="118" spans="1:20" ht="15.75">
      <c r="A118" s="10">
        <v>1586</v>
      </c>
      <c r="B118" s="10">
        <v>70.3</v>
      </c>
      <c r="D118" s="13">
        <v>70.3</v>
      </c>
      <c r="E118" s="13"/>
      <c r="F118" s="10">
        <v>4.65</v>
      </c>
      <c r="H118" s="10">
        <f t="shared" si="8"/>
        <v>70.3</v>
      </c>
      <c r="I118" s="10">
        <f t="shared" si="9"/>
        <v>0</v>
      </c>
      <c r="J118" s="10">
        <f t="shared" si="10"/>
        <v>70.3</v>
      </c>
      <c r="K118" s="14"/>
      <c r="L118" s="84">
        <f t="shared" si="15"/>
        <v>8.303571428571429</v>
      </c>
      <c r="N118" s="85">
        <f>+'Silver '!D245</f>
        <v>0.34375</v>
      </c>
      <c r="P118" s="84">
        <f t="shared" si="11"/>
        <v>24.165625</v>
      </c>
      <c r="Q118" s="84">
        <f t="shared" si="12"/>
        <v>0</v>
      </c>
      <c r="R118" s="84">
        <f t="shared" si="13"/>
        <v>24.165625</v>
      </c>
      <c r="S118" s="14"/>
      <c r="T118" s="84">
        <f t="shared" si="14"/>
        <v>2.854352678571429</v>
      </c>
    </row>
    <row r="119" spans="1:20" ht="15.75">
      <c r="A119" s="10">
        <v>1587</v>
      </c>
      <c r="B119" s="10">
        <v>69.6</v>
      </c>
      <c r="D119" s="13">
        <v>69.6</v>
      </c>
      <c r="E119" s="13"/>
      <c r="F119" s="10">
        <v>4.5</v>
      </c>
      <c r="H119" s="10">
        <f t="shared" si="8"/>
        <v>69.6</v>
      </c>
      <c r="I119" s="10">
        <f t="shared" si="9"/>
        <v>0</v>
      </c>
      <c r="J119" s="10">
        <f t="shared" si="10"/>
        <v>69.6</v>
      </c>
      <c r="K119" s="14"/>
      <c r="L119" s="84">
        <f t="shared" si="15"/>
        <v>8.035714285714285</v>
      </c>
      <c r="N119" s="85">
        <f>+'Silver '!D246</f>
        <v>0.34375</v>
      </c>
      <c r="P119" s="84">
        <f t="shared" si="11"/>
        <v>23.924999999999997</v>
      </c>
      <c r="Q119" s="84">
        <f t="shared" si="12"/>
        <v>0</v>
      </c>
      <c r="R119" s="84">
        <f t="shared" si="13"/>
        <v>23.924999999999997</v>
      </c>
      <c r="S119" s="14"/>
      <c r="T119" s="84">
        <f t="shared" si="14"/>
        <v>2.7622767857142856</v>
      </c>
    </row>
    <row r="120" spans="1:20" ht="15.75">
      <c r="A120" s="10">
        <v>1588</v>
      </c>
      <c r="B120" s="10">
        <v>69.1</v>
      </c>
      <c r="D120" s="13">
        <v>69.1</v>
      </c>
      <c r="E120" s="13"/>
      <c r="F120" s="10">
        <v>4.5</v>
      </c>
      <c r="H120" s="10">
        <f t="shared" si="8"/>
        <v>69.1</v>
      </c>
      <c r="I120" s="10">
        <f t="shared" si="9"/>
        <v>0</v>
      </c>
      <c r="J120" s="10">
        <f t="shared" si="10"/>
        <v>69.1</v>
      </c>
      <c r="K120" s="14"/>
      <c r="L120" s="84">
        <f t="shared" si="15"/>
        <v>8.035714285714285</v>
      </c>
      <c r="N120" s="85">
        <f>+'Silver '!D247</f>
        <v>0.34375</v>
      </c>
      <c r="P120" s="84">
        <f t="shared" si="11"/>
        <v>23.753124999999997</v>
      </c>
      <c r="Q120" s="84">
        <f t="shared" si="12"/>
        <v>0</v>
      </c>
      <c r="R120" s="84">
        <f t="shared" si="13"/>
        <v>23.753124999999997</v>
      </c>
      <c r="S120" s="14"/>
      <c r="T120" s="84">
        <f t="shared" si="14"/>
        <v>2.7622767857142856</v>
      </c>
    </row>
    <row r="121" spans="1:20" ht="15.75">
      <c r="A121" s="10">
        <v>1589</v>
      </c>
      <c r="B121" s="10">
        <v>71.7</v>
      </c>
      <c r="D121" s="13">
        <v>71.7</v>
      </c>
      <c r="E121" s="13"/>
      <c r="F121" s="10">
        <v>4.46</v>
      </c>
      <c r="H121" s="10">
        <f t="shared" si="8"/>
        <v>71.7</v>
      </c>
      <c r="I121" s="10">
        <f t="shared" si="9"/>
        <v>0</v>
      </c>
      <c r="J121" s="10">
        <f t="shared" si="10"/>
        <v>71.7</v>
      </c>
      <c r="K121" s="14"/>
      <c r="L121" s="84">
        <f t="shared" si="15"/>
        <v>7.9642857142857135</v>
      </c>
      <c r="N121" s="85">
        <f>+'Silver '!D248</f>
        <v>0.34375</v>
      </c>
      <c r="P121" s="84">
        <f t="shared" si="11"/>
        <v>24.646875</v>
      </c>
      <c r="Q121" s="84">
        <f t="shared" si="12"/>
        <v>0</v>
      </c>
      <c r="R121" s="84">
        <f t="shared" si="13"/>
        <v>24.646875</v>
      </c>
      <c r="S121" s="14"/>
      <c r="T121" s="84">
        <f t="shared" si="14"/>
        <v>2.737723214285714</v>
      </c>
    </row>
    <row r="122" spans="1:20" ht="15.75">
      <c r="A122" s="10">
        <v>1590</v>
      </c>
      <c r="B122" s="10">
        <v>70</v>
      </c>
      <c r="D122" s="13">
        <v>70</v>
      </c>
      <c r="E122" s="13"/>
      <c r="F122" s="10">
        <v>4.5</v>
      </c>
      <c r="H122" s="10">
        <f t="shared" si="8"/>
        <v>70</v>
      </c>
      <c r="I122" s="10">
        <f t="shared" si="9"/>
        <v>0</v>
      </c>
      <c r="J122" s="10">
        <f t="shared" si="10"/>
        <v>70</v>
      </c>
      <c r="K122" s="14"/>
      <c r="L122" s="84">
        <f t="shared" si="15"/>
        <v>8.035714285714285</v>
      </c>
      <c r="N122" s="85">
        <f>+'Silver '!D249</f>
        <v>0.34375</v>
      </c>
      <c r="P122" s="84">
        <f t="shared" si="11"/>
        <v>24.0625</v>
      </c>
      <c r="Q122" s="84">
        <f t="shared" si="12"/>
        <v>0</v>
      </c>
      <c r="R122" s="84">
        <f t="shared" si="13"/>
        <v>24.0625</v>
      </c>
      <c r="S122" s="14"/>
      <c r="T122" s="84">
        <f t="shared" si="14"/>
        <v>2.7622767857142856</v>
      </c>
    </row>
    <row r="123" spans="1:20" ht="15.75">
      <c r="A123" s="10">
        <v>1591</v>
      </c>
      <c r="B123" s="10">
        <v>62.2</v>
      </c>
      <c r="D123" s="13">
        <v>62.2</v>
      </c>
      <c r="E123" s="13"/>
      <c r="F123" s="10">
        <v>4.58</v>
      </c>
      <c r="H123" s="10">
        <f t="shared" si="8"/>
        <v>62.2</v>
      </c>
      <c r="I123" s="10">
        <f t="shared" si="9"/>
        <v>0</v>
      </c>
      <c r="J123" s="10">
        <f t="shared" si="10"/>
        <v>62.2</v>
      </c>
      <c r="K123" s="14"/>
      <c r="L123" s="84">
        <f t="shared" si="15"/>
        <v>8.178571428571427</v>
      </c>
      <c r="N123" s="85">
        <f>+'Silver '!D250</f>
        <v>0.34375</v>
      </c>
      <c r="P123" s="84">
        <f t="shared" si="11"/>
        <v>21.38125</v>
      </c>
      <c r="Q123" s="84">
        <f t="shared" si="12"/>
        <v>0</v>
      </c>
      <c r="R123" s="84">
        <f t="shared" si="13"/>
        <v>21.38125</v>
      </c>
      <c r="S123" s="14"/>
      <c r="T123" s="84">
        <f t="shared" si="14"/>
        <v>2.811383928571428</v>
      </c>
    </row>
    <row r="124" spans="1:20" ht="15.75">
      <c r="A124" s="10">
        <v>1592</v>
      </c>
      <c r="B124" s="10">
        <v>59.2</v>
      </c>
      <c r="D124" s="13">
        <v>59.2</v>
      </c>
      <c r="E124" s="13"/>
      <c r="F124" s="10">
        <v>4.5</v>
      </c>
      <c r="H124" s="10">
        <f t="shared" si="8"/>
        <v>59.2</v>
      </c>
      <c r="I124" s="10">
        <f t="shared" si="9"/>
        <v>0</v>
      </c>
      <c r="J124" s="10">
        <f t="shared" si="10"/>
        <v>59.2</v>
      </c>
      <c r="K124" s="14"/>
      <c r="L124" s="84">
        <f t="shared" si="15"/>
        <v>8.035714285714285</v>
      </c>
      <c r="N124" s="85">
        <f>+'Silver '!D251</f>
        <v>0.34375</v>
      </c>
      <c r="P124" s="84">
        <f t="shared" si="11"/>
        <v>20.35</v>
      </c>
      <c r="Q124" s="84">
        <f t="shared" si="12"/>
        <v>0</v>
      </c>
      <c r="R124" s="84">
        <f t="shared" si="13"/>
        <v>20.35</v>
      </c>
      <c r="S124" s="14"/>
      <c r="T124" s="84">
        <f t="shared" si="14"/>
        <v>2.7622767857142856</v>
      </c>
    </row>
    <row r="125" spans="1:20" ht="15.75">
      <c r="A125" s="10">
        <v>1593</v>
      </c>
      <c r="B125" s="10">
        <v>56.2</v>
      </c>
      <c r="D125" s="13">
        <v>56.2</v>
      </c>
      <c r="E125" s="13"/>
      <c r="F125" s="10">
        <v>4.5</v>
      </c>
      <c r="H125" s="10">
        <f t="shared" si="8"/>
        <v>56.2</v>
      </c>
      <c r="I125" s="10">
        <f t="shared" si="9"/>
        <v>0</v>
      </c>
      <c r="J125" s="10">
        <f t="shared" si="10"/>
        <v>56.2</v>
      </c>
      <c r="K125" s="14"/>
      <c r="L125" s="84">
        <f t="shared" si="15"/>
        <v>8.035714285714285</v>
      </c>
      <c r="N125" s="85">
        <f>+'Silver '!D252</f>
        <v>0.34375</v>
      </c>
      <c r="P125" s="84">
        <f t="shared" si="11"/>
        <v>19.31875</v>
      </c>
      <c r="Q125" s="84">
        <f t="shared" si="12"/>
        <v>0</v>
      </c>
      <c r="R125" s="84">
        <f t="shared" si="13"/>
        <v>19.31875</v>
      </c>
      <c r="S125" s="14"/>
      <c r="T125" s="84">
        <f t="shared" si="14"/>
        <v>2.7622767857142856</v>
      </c>
    </row>
    <row r="126" spans="1:20" ht="15.75">
      <c r="A126" s="10">
        <v>1594</v>
      </c>
      <c r="B126" s="10">
        <v>66.3</v>
      </c>
      <c r="D126" s="13">
        <v>66.3</v>
      </c>
      <c r="E126" s="13"/>
      <c r="F126" s="10">
        <v>4.5</v>
      </c>
      <c r="H126" s="10">
        <f t="shared" si="8"/>
        <v>66.3</v>
      </c>
      <c r="I126" s="10">
        <f t="shared" si="9"/>
        <v>0</v>
      </c>
      <c r="J126" s="10">
        <f t="shared" si="10"/>
        <v>66.3</v>
      </c>
      <c r="K126" s="14"/>
      <c r="L126" s="84">
        <f t="shared" si="15"/>
        <v>8.035714285714285</v>
      </c>
      <c r="N126" s="85">
        <f>+'Silver '!D253</f>
        <v>0.34375</v>
      </c>
      <c r="P126" s="84">
        <f t="shared" si="11"/>
        <v>22.790625</v>
      </c>
      <c r="Q126" s="84">
        <f t="shared" si="12"/>
        <v>0</v>
      </c>
      <c r="R126" s="84">
        <f t="shared" si="13"/>
        <v>22.790625</v>
      </c>
      <c r="S126" s="14"/>
      <c r="T126" s="84">
        <f t="shared" si="14"/>
        <v>2.7622767857142856</v>
      </c>
    </row>
    <row r="127" spans="1:20" ht="15.75">
      <c r="A127" s="10">
        <v>1595</v>
      </c>
      <c r="D127" s="13"/>
      <c r="E127" s="13"/>
      <c r="H127" s="10">
        <f t="shared" si="8"/>
        <v>0</v>
      </c>
      <c r="I127" s="10">
        <f t="shared" si="9"/>
        <v>0</v>
      </c>
      <c r="J127" s="10">
        <f t="shared" si="10"/>
        <v>0</v>
      </c>
      <c r="K127" s="14"/>
      <c r="L127" s="84">
        <f t="shared" si="15"/>
        <v>0</v>
      </c>
      <c r="N127" s="85">
        <f>+'Silver '!D254</f>
        <v>0.33339</v>
      </c>
      <c r="P127" s="84">
        <f t="shared" si="11"/>
        <v>0</v>
      </c>
      <c r="Q127" s="84">
        <f t="shared" si="12"/>
        <v>0</v>
      </c>
      <c r="R127" s="84">
        <f t="shared" si="13"/>
        <v>0</v>
      </c>
      <c r="S127" s="14"/>
      <c r="T127" s="84">
        <f t="shared" si="14"/>
        <v>0</v>
      </c>
    </row>
    <row r="128" spans="1:20" ht="15.75">
      <c r="A128" s="10">
        <v>1596</v>
      </c>
      <c r="B128" s="10">
        <v>72.2</v>
      </c>
      <c r="D128" s="13">
        <v>72.2</v>
      </c>
      <c r="E128" s="13"/>
      <c r="F128" s="10">
        <v>5.79</v>
      </c>
      <c r="H128" s="10">
        <f t="shared" si="8"/>
        <v>72.2</v>
      </c>
      <c r="I128" s="10">
        <f t="shared" si="9"/>
        <v>0</v>
      </c>
      <c r="J128" s="10">
        <f t="shared" si="10"/>
        <v>72.2</v>
      </c>
      <c r="K128" s="14"/>
      <c r="L128" s="84">
        <f t="shared" si="15"/>
        <v>10.339285714285714</v>
      </c>
      <c r="N128" s="85">
        <f>+'Silver '!D255</f>
        <v>0.32226</v>
      </c>
      <c r="P128" s="84">
        <f t="shared" si="11"/>
        <v>23.267172</v>
      </c>
      <c r="Q128" s="84">
        <f t="shared" si="12"/>
        <v>0</v>
      </c>
      <c r="R128" s="84">
        <f t="shared" si="13"/>
        <v>23.267172</v>
      </c>
      <c r="S128" s="14"/>
      <c r="T128" s="84">
        <f t="shared" si="14"/>
        <v>3.331938214285714</v>
      </c>
    </row>
    <row r="129" spans="1:20" ht="15.75">
      <c r="A129" s="10">
        <v>1597</v>
      </c>
      <c r="B129" s="10">
        <v>86.3</v>
      </c>
      <c r="D129" s="13">
        <v>86.3</v>
      </c>
      <c r="E129" s="13"/>
      <c r="F129" s="10">
        <v>5.7</v>
      </c>
      <c r="H129" s="10">
        <f t="shared" si="8"/>
        <v>86.3</v>
      </c>
      <c r="I129" s="10">
        <f t="shared" si="9"/>
        <v>0</v>
      </c>
      <c r="J129" s="10">
        <f t="shared" si="10"/>
        <v>86.3</v>
      </c>
      <c r="K129" s="14"/>
      <c r="L129" s="84">
        <f t="shared" si="15"/>
        <v>10.178571428571427</v>
      </c>
      <c r="N129" s="85">
        <f>+'Silver '!D256</f>
        <v>0.32226</v>
      </c>
      <c r="P129" s="84">
        <f t="shared" si="11"/>
        <v>27.811038</v>
      </c>
      <c r="Q129" s="84">
        <f t="shared" si="12"/>
        <v>0</v>
      </c>
      <c r="R129" s="84">
        <f t="shared" si="13"/>
        <v>27.811038</v>
      </c>
      <c r="S129" s="14"/>
      <c r="T129" s="84">
        <f t="shared" si="14"/>
        <v>3.280146428571428</v>
      </c>
    </row>
    <row r="130" spans="1:20" ht="15.75">
      <c r="A130" s="10">
        <v>1598</v>
      </c>
      <c r="D130" s="13"/>
      <c r="E130" s="13"/>
      <c r="F130" s="10">
        <v>6</v>
      </c>
      <c r="H130" s="10">
        <f t="shared" si="8"/>
        <v>0</v>
      </c>
      <c r="I130" s="10">
        <f t="shared" si="9"/>
        <v>0</v>
      </c>
      <c r="J130" s="10">
        <f t="shared" si="10"/>
        <v>0</v>
      </c>
      <c r="K130" s="14"/>
      <c r="L130" s="84">
        <f t="shared" si="15"/>
        <v>10.714285714285714</v>
      </c>
      <c r="N130" s="85">
        <f>+'Silver '!D257</f>
        <v>0.32226</v>
      </c>
      <c r="P130" s="84">
        <f t="shared" si="11"/>
        <v>0</v>
      </c>
      <c r="Q130" s="84">
        <f t="shared" si="12"/>
        <v>0</v>
      </c>
      <c r="R130" s="84">
        <f t="shared" si="13"/>
        <v>0</v>
      </c>
      <c r="S130" s="14"/>
      <c r="T130" s="84">
        <f t="shared" si="14"/>
        <v>3.452785714285714</v>
      </c>
    </row>
    <row r="131" spans="1:20" ht="15.75">
      <c r="A131" s="10">
        <v>1599</v>
      </c>
      <c r="B131" s="10">
        <v>66</v>
      </c>
      <c r="D131" s="13">
        <v>66</v>
      </c>
      <c r="E131" s="13"/>
      <c r="F131" s="10">
        <v>8</v>
      </c>
      <c r="H131" s="10">
        <f t="shared" si="8"/>
        <v>66</v>
      </c>
      <c r="I131" s="10">
        <f t="shared" si="9"/>
        <v>0</v>
      </c>
      <c r="J131" s="10">
        <f t="shared" si="10"/>
        <v>66</v>
      </c>
      <c r="K131" s="14"/>
      <c r="L131" s="84">
        <f t="shared" si="15"/>
        <v>14.285714285714285</v>
      </c>
      <c r="N131" s="85">
        <f>+'Silver '!D258</f>
        <v>0.32226</v>
      </c>
      <c r="P131" s="84">
        <f t="shared" si="11"/>
        <v>21.26916</v>
      </c>
      <c r="Q131" s="84">
        <f t="shared" si="12"/>
        <v>0</v>
      </c>
      <c r="R131" s="84">
        <f t="shared" si="13"/>
        <v>21.26916</v>
      </c>
      <c r="S131" s="14"/>
      <c r="T131" s="84">
        <f t="shared" si="14"/>
        <v>4.603714285714285</v>
      </c>
    </row>
    <row r="132" spans="1:20" ht="15.75">
      <c r="A132" s="10">
        <v>1600</v>
      </c>
      <c r="B132" s="10">
        <v>67.4</v>
      </c>
      <c r="D132" s="13">
        <v>67.4</v>
      </c>
      <c r="E132" s="13"/>
      <c r="H132" s="10">
        <f t="shared" si="8"/>
        <v>67.4</v>
      </c>
      <c r="I132" s="10">
        <f t="shared" si="9"/>
        <v>0</v>
      </c>
      <c r="J132" s="10">
        <f t="shared" si="10"/>
        <v>67.4</v>
      </c>
      <c r="K132" s="14"/>
      <c r="L132" s="84">
        <f t="shared" si="15"/>
        <v>0</v>
      </c>
      <c r="N132" s="85">
        <f>+'Silver '!D259</f>
        <v>0.32226</v>
      </c>
      <c r="P132" s="84">
        <f t="shared" si="11"/>
        <v>21.720324</v>
      </c>
      <c r="Q132" s="84">
        <f t="shared" si="12"/>
        <v>0</v>
      </c>
      <c r="R132" s="84">
        <f t="shared" si="13"/>
        <v>21.720324</v>
      </c>
      <c r="S132" s="14"/>
      <c r="T132" s="84">
        <f t="shared" si="14"/>
        <v>0</v>
      </c>
    </row>
    <row r="133" spans="1:20" ht="15.75">
      <c r="A133" s="10">
        <v>1601</v>
      </c>
      <c r="B133" s="10">
        <v>72</v>
      </c>
      <c r="D133" s="13">
        <v>72</v>
      </c>
      <c r="E133" s="13"/>
      <c r="F133" s="10">
        <v>8</v>
      </c>
      <c r="H133" s="10">
        <f t="shared" si="8"/>
        <v>72</v>
      </c>
      <c r="I133" s="10">
        <f t="shared" si="9"/>
        <v>0</v>
      </c>
      <c r="J133" s="10">
        <f t="shared" si="10"/>
        <v>72</v>
      </c>
      <c r="K133" s="14"/>
      <c r="L133" s="84">
        <f t="shared" si="15"/>
        <v>14.285714285714285</v>
      </c>
      <c r="N133" s="85">
        <f>+'Silver '!D260</f>
        <v>0.32226</v>
      </c>
      <c r="P133" s="84">
        <f t="shared" si="11"/>
        <v>23.20272</v>
      </c>
      <c r="Q133" s="84">
        <f t="shared" si="12"/>
        <v>0</v>
      </c>
      <c r="R133" s="84">
        <f t="shared" si="13"/>
        <v>23.20272</v>
      </c>
      <c r="S133" s="14"/>
      <c r="T133" s="84">
        <f t="shared" si="14"/>
        <v>4.603714285714285</v>
      </c>
    </row>
    <row r="134" spans="1:20" ht="15.75">
      <c r="A134" s="10">
        <v>1602</v>
      </c>
      <c r="H134" s="10">
        <f t="shared" si="8"/>
        <v>0</v>
      </c>
      <c r="I134" s="10">
        <f t="shared" si="9"/>
        <v>0</v>
      </c>
      <c r="J134" s="10">
        <f t="shared" si="10"/>
        <v>0</v>
      </c>
      <c r="K134" s="14"/>
      <c r="L134" s="84">
        <f t="shared" si="15"/>
        <v>0</v>
      </c>
      <c r="N134" s="85">
        <f>+'Silver '!D261</f>
        <v>0.32226</v>
      </c>
      <c r="P134" s="84">
        <f t="shared" si="11"/>
        <v>0</v>
      </c>
      <c r="Q134" s="84">
        <f t="shared" si="12"/>
        <v>0</v>
      </c>
      <c r="R134" s="84">
        <f t="shared" si="13"/>
        <v>0</v>
      </c>
      <c r="S134" s="14"/>
      <c r="T134" s="84">
        <f t="shared" si="14"/>
        <v>0</v>
      </c>
    </row>
    <row r="135" spans="1:20" ht="15.75">
      <c r="A135" s="10">
        <v>1603</v>
      </c>
      <c r="C135" s="10">
        <v>112</v>
      </c>
      <c r="D135" s="10">
        <v>78.8</v>
      </c>
      <c r="F135" s="10">
        <v>7</v>
      </c>
      <c r="H135" s="10">
        <f t="shared" si="8"/>
        <v>0</v>
      </c>
      <c r="I135" s="10">
        <f t="shared" si="9"/>
        <v>112</v>
      </c>
      <c r="J135" s="10">
        <f t="shared" si="10"/>
        <v>78.8</v>
      </c>
      <c r="K135" s="14"/>
      <c r="L135" s="84">
        <f t="shared" si="15"/>
        <v>12.499999999999998</v>
      </c>
      <c r="N135" s="85">
        <f>+'Silver '!D262</f>
        <v>0.3144</v>
      </c>
      <c r="P135" s="84">
        <f t="shared" si="11"/>
        <v>0</v>
      </c>
      <c r="Q135" s="84">
        <f t="shared" si="12"/>
        <v>35.2128</v>
      </c>
      <c r="R135" s="84">
        <f t="shared" si="13"/>
        <v>24.77472</v>
      </c>
      <c r="S135" s="14"/>
      <c r="T135" s="84">
        <f t="shared" si="14"/>
        <v>3.9299999999999997</v>
      </c>
    </row>
    <row r="136" spans="1:20" ht="15.75">
      <c r="A136" s="10">
        <v>1604</v>
      </c>
      <c r="D136" s="10">
        <v>79.2</v>
      </c>
      <c r="F136" s="10">
        <v>7.2</v>
      </c>
      <c r="H136" s="10">
        <f t="shared" si="8"/>
        <v>0</v>
      </c>
      <c r="I136" s="10">
        <f t="shared" si="9"/>
        <v>0</v>
      </c>
      <c r="J136" s="10">
        <f t="shared" si="10"/>
        <v>79.2</v>
      </c>
      <c r="K136" s="14"/>
      <c r="L136" s="84">
        <f t="shared" si="15"/>
        <v>12.857142857142856</v>
      </c>
      <c r="N136" s="85">
        <f>+'Silver '!D263</f>
        <v>0.3144</v>
      </c>
      <c r="P136" s="84">
        <f t="shared" si="11"/>
        <v>0</v>
      </c>
      <c r="Q136" s="84">
        <f t="shared" si="12"/>
        <v>0</v>
      </c>
      <c r="R136" s="84">
        <f t="shared" si="13"/>
        <v>24.90048</v>
      </c>
      <c r="S136" s="14"/>
      <c r="T136" s="84">
        <f t="shared" si="14"/>
        <v>4.042285714285714</v>
      </c>
    </row>
    <row r="137" spans="1:20" ht="15.75">
      <c r="A137" s="10">
        <v>1605</v>
      </c>
      <c r="F137" s="10">
        <v>8.5</v>
      </c>
      <c r="H137" s="10">
        <f t="shared" si="8"/>
        <v>0</v>
      </c>
      <c r="I137" s="10">
        <f t="shared" si="9"/>
        <v>0</v>
      </c>
      <c r="J137" s="10">
        <f t="shared" si="10"/>
        <v>0</v>
      </c>
      <c r="K137" s="14"/>
      <c r="L137" s="84">
        <f t="shared" si="15"/>
        <v>15.178571428571427</v>
      </c>
      <c r="N137" s="85">
        <f>+'Silver '!D264</f>
        <v>0.31186</v>
      </c>
      <c r="P137" s="84">
        <f t="shared" si="11"/>
        <v>0</v>
      </c>
      <c r="Q137" s="84">
        <f t="shared" si="12"/>
        <v>0</v>
      </c>
      <c r="R137" s="84">
        <f t="shared" si="13"/>
        <v>0</v>
      </c>
      <c r="S137" s="14"/>
      <c r="T137" s="84">
        <f t="shared" si="14"/>
        <v>4.733589285714285</v>
      </c>
    </row>
    <row r="138" spans="1:20" ht="15.75">
      <c r="A138" s="10">
        <v>1606</v>
      </c>
      <c r="F138" s="10">
        <v>9</v>
      </c>
      <c r="H138" s="10">
        <f t="shared" si="8"/>
        <v>0</v>
      </c>
      <c r="I138" s="10">
        <f t="shared" si="9"/>
        <v>0</v>
      </c>
      <c r="J138" s="10">
        <f t="shared" si="10"/>
        <v>0</v>
      </c>
      <c r="K138" s="14"/>
      <c r="L138" s="84">
        <f t="shared" si="15"/>
        <v>16.07142857142857</v>
      </c>
      <c r="N138" s="85">
        <f>+'Silver '!D265</f>
        <v>0.30692</v>
      </c>
      <c r="P138" s="84">
        <f t="shared" si="11"/>
        <v>0</v>
      </c>
      <c r="Q138" s="84">
        <f t="shared" si="12"/>
        <v>0</v>
      </c>
      <c r="R138" s="84">
        <f t="shared" si="13"/>
        <v>0</v>
      </c>
      <c r="S138" s="14"/>
      <c r="T138" s="84">
        <f t="shared" si="14"/>
        <v>4.932642857142857</v>
      </c>
    </row>
    <row r="139" spans="1:20" ht="15.75">
      <c r="A139" s="10">
        <v>1607</v>
      </c>
      <c r="F139" s="10">
        <v>8</v>
      </c>
      <c r="H139" s="10">
        <f t="shared" si="8"/>
        <v>0</v>
      </c>
      <c r="I139" s="10">
        <f t="shared" si="9"/>
        <v>0</v>
      </c>
      <c r="J139" s="10">
        <f t="shared" si="10"/>
        <v>0</v>
      </c>
      <c r="K139" s="14"/>
      <c r="L139" s="84">
        <f t="shared" si="15"/>
        <v>14.285714285714285</v>
      </c>
      <c r="N139" s="85">
        <f>+'Silver '!D266</f>
        <v>0.30692</v>
      </c>
      <c r="P139" s="84">
        <f t="shared" si="11"/>
        <v>0</v>
      </c>
      <c r="Q139" s="84">
        <f t="shared" si="12"/>
        <v>0</v>
      </c>
      <c r="R139" s="84">
        <f t="shared" si="13"/>
        <v>0</v>
      </c>
      <c r="S139" s="14"/>
      <c r="T139" s="84">
        <f t="shared" si="14"/>
        <v>4.384571428571428</v>
      </c>
    </row>
    <row r="140" spans="1:20" ht="15.75">
      <c r="A140" s="10">
        <v>1608</v>
      </c>
      <c r="F140" s="10">
        <v>8</v>
      </c>
      <c r="H140" s="10">
        <f t="shared" si="8"/>
        <v>0</v>
      </c>
      <c r="I140" s="10">
        <f t="shared" si="9"/>
        <v>0</v>
      </c>
      <c r="J140" s="10">
        <f t="shared" si="10"/>
        <v>0</v>
      </c>
      <c r="K140" s="14"/>
      <c r="L140" s="84">
        <f t="shared" si="15"/>
        <v>14.285714285714285</v>
      </c>
      <c r="N140" s="85">
        <f>+'Silver '!D267</f>
        <v>0.30692</v>
      </c>
      <c r="P140" s="84">
        <f t="shared" si="11"/>
        <v>0</v>
      </c>
      <c r="Q140" s="84">
        <f t="shared" si="12"/>
        <v>0</v>
      </c>
      <c r="R140" s="84">
        <f t="shared" si="13"/>
        <v>0</v>
      </c>
      <c r="S140" s="14"/>
      <c r="T140" s="84">
        <f t="shared" si="14"/>
        <v>4.384571428571428</v>
      </c>
    </row>
    <row r="141" spans="1:20" ht="15.75">
      <c r="A141" s="10">
        <v>1609</v>
      </c>
      <c r="F141" s="10">
        <v>7.31</v>
      </c>
      <c r="H141" s="10">
        <f t="shared" si="8"/>
        <v>0</v>
      </c>
      <c r="I141" s="10">
        <f t="shared" si="9"/>
        <v>0</v>
      </c>
      <c r="J141" s="10">
        <f t="shared" si="10"/>
        <v>0</v>
      </c>
      <c r="K141" s="14"/>
      <c r="L141" s="84">
        <f t="shared" si="15"/>
        <v>13.053571428571427</v>
      </c>
      <c r="N141" s="85">
        <f>+'Silver '!D268</f>
        <v>0.30692</v>
      </c>
      <c r="P141" s="84">
        <f t="shared" si="11"/>
        <v>0</v>
      </c>
      <c r="Q141" s="84">
        <f t="shared" si="12"/>
        <v>0</v>
      </c>
      <c r="R141" s="84">
        <f t="shared" si="13"/>
        <v>0</v>
      </c>
      <c r="S141" s="14"/>
      <c r="T141" s="84">
        <f t="shared" si="14"/>
        <v>4.006402142857143</v>
      </c>
    </row>
    <row r="142" spans="1:20" ht="15.75">
      <c r="A142" s="10">
        <v>1610</v>
      </c>
      <c r="F142" s="10">
        <v>7</v>
      </c>
      <c r="H142" s="10">
        <f t="shared" si="8"/>
        <v>0</v>
      </c>
      <c r="I142" s="10">
        <f t="shared" si="9"/>
        <v>0</v>
      </c>
      <c r="J142" s="10">
        <f t="shared" si="10"/>
        <v>0</v>
      </c>
      <c r="K142" s="14"/>
      <c r="L142" s="84">
        <f t="shared" si="15"/>
        <v>12.499999999999998</v>
      </c>
      <c r="N142" s="85">
        <f>+'Silver '!D269</f>
        <v>0.30692</v>
      </c>
      <c r="P142" s="84">
        <f t="shared" si="11"/>
        <v>0</v>
      </c>
      <c r="Q142" s="84">
        <f t="shared" si="12"/>
        <v>0</v>
      </c>
      <c r="R142" s="84">
        <f t="shared" si="13"/>
        <v>0</v>
      </c>
      <c r="S142" s="14"/>
      <c r="T142" s="84">
        <f t="shared" si="14"/>
        <v>3.8364999999999996</v>
      </c>
    </row>
    <row r="143" spans="1:20" ht="15.75">
      <c r="A143" s="10">
        <v>1611</v>
      </c>
      <c r="F143" s="10">
        <v>7</v>
      </c>
      <c r="H143" s="10">
        <f t="shared" si="8"/>
        <v>0</v>
      </c>
      <c r="I143" s="10">
        <f t="shared" si="9"/>
        <v>0</v>
      </c>
      <c r="J143" s="10">
        <f t="shared" si="10"/>
        <v>0</v>
      </c>
      <c r="K143" s="14"/>
      <c r="L143" s="84">
        <f t="shared" si="15"/>
        <v>12.499999999999998</v>
      </c>
      <c r="N143" s="85">
        <f>+'Silver '!D270</f>
        <v>0.30692</v>
      </c>
      <c r="P143" s="84">
        <f t="shared" si="11"/>
        <v>0</v>
      </c>
      <c r="Q143" s="84">
        <f t="shared" si="12"/>
        <v>0</v>
      </c>
      <c r="R143" s="84">
        <f t="shared" si="13"/>
        <v>0</v>
      </c>
      <c r="S143" s="14"/>
      <c r="T143" s="84">
        <f t="shared" si="14"/>
        <v>3.8364999999999996</v>
      </c>
    </row>
    <row r="144" spans="1:20" ht="15.75">
      <c r="A144" s="10">
        <v>1612</v>
      </c>
      <c r="F144" s="10">
        <v>7</v>
      </c>
      <c r="H144" s="10">
        <f t="shared" si="8"/>
        <v>0</v>
      </c>
      <c r="I144" s="10">
        <f t="shared" si="9"/>
        <v>0</v>
      </c>
      <c r="J144" s="10">
        <f t="shared" si="10"/>
        <v>0</v>
      </c>
      <c r="K144" s="14"/>
      <c r="L144" s="84">
        <f t="shared" si="15"/>
        <v>12.499999999999998</v>
      </c>
      <c r="N144" s="85">
        <f>+'Silver '!D271</f>
        <v>0.30692</v>
      </c>
      <c r="P144" s="84">
        <f t="shared" si="11"/>
        <v>0</v>
      </c>
      <c r="Q144" s="84">
        <f t="shared" si="12"/>
        <v>0</v>
      </c>
      <c r="R144" s="84">
        <f t="shared" si="13"/>
        <v>0</v>
      </c>
      <c r="S144" s="14"/>
      <c r="T144" s="84">
        <f t="shared" si="14"/>
        <v>3.8364999999999996</v>
      </c>
    </row>
    <row r="145" spans="1:20" ht="15.75">
      <c r="A145" s="10">
        <v>1613</v>
      </c>
      <c r="F145" s="10">
        <v>7</v>
      </c>
      <c r="H145" s="10">
        <f aca="true" t="shared" si="16" ref="H145:H208">+B145</f>
        <v>0</v>
      </c>
      <c r="I145" s="10">
        <f aca="true" t="shared" si="17" ref="I145:I208">+C145</f>
        <v>0</v>
      </c>
      <c r="J145" s="10">
        <f aca="true" t="shared" si="18" ref="J145:J208">+D145</f>
        <v>0</v>
      </c>
      <c r="K145" s="14"/>
      <c r="L145" s="84">
        <f t="shared" si="15"/>
        <v>12.499999999999998</v>
      </c>
      <c r="N145" s="85">
        <f>+'Silver '!D272</f>
        <v>0.30692</v>
      </c>
      <c r="P145" s="84">
        <f t="shared" si="11"/>
        <v>0</v>
      </c>
      <c r="Q145" s="84">
        <f t="shared" si="12"/>
        <v>0</v>
      </c>
      <c r="R145" s="84">
        <f t="shared" si="13"/>
        <v>0</v>
      </c>
      <c r="S145" s="14"/>
      <c r="T145" s="84">
        <f t="shared" si="14"/>
        <v>3.8364999999999996</v>
      </c>
    </row>
    <row r="146" spans="1:20" ht="15.75">
      <c r="A146" s="10">
        <v>1614</v>
      </c>
      <c r="F146" s="10">
        <v>7</v>
      </c>
      <c r="H146" s="10">
        <f t="shared" si="16"/>
        <v>0</v>
      </c>
      <c r="I146" s="10">
        <f t="shared" si="17"/>
        <v>0</v>
      </c>
      <c r="J146" s="10">
        <f t="shared" si="18"/>
        <v>0</v>
      </c>
      <c r="K146" s="14"/>
      <c r="L146" s="84">
        <f t="shared" si="15"/>
        <v>12.499999999999998</v>
      </c>
      <c r="N146" s="85">
        <f>+'Silver '!D273</f>
        <v>0.30692</v>
      </c>
      <c r="P146" s="84">
        <f aca="true" t="shared" si="19" ref="P146:P209">+H146*$N146</f>
        <v>0</v>
      </c>
      <c r="Q146" s="84">
        <f aca="true" t="shared" si="20" ref="Q146:Q209">+I146*$N146</f>
        <v>0</v>
      </c>
      <c r="R146" s="84">
        <f aca="true" t="shared" si="21" ref="R146:R209">+J146*$N146</f>
        <v>0</v>
      </c>
      <c r="S146" s="14"/>
      <c r="T146" s="84">
        <f aca="true" t="shared" si="22" ref="T146:T209">+L146*$N146</f>
        <v>3.8364999999999996</v>
      </c>
    </row>
    <row r="147" spans="1:20" ht="15.75">
      <c r="A147" s="10">
        <v>1615</v>
      </c>
      <c r="D147" s="10">
        <v>90</v>
      </c>
      <c r="F147" s="10">
        <v>6</v>
      </c>
      <c r="H147" s="10">
        <f t="shared" si="16"/>
        <v>0</v>
      </c>
      <c r="I147" s="10">
        <f t="shared" si="17"/>
        <v>0</v>
      </c>
      <c r="J147" s="10">
        <f t="shared" si="18"/>
        <v>90</v>
      </c>
      <c r="K147" s="14"/>
      <c r="L147" s="84">
        <f aca="true" t="shared" si="23" ref="L147:L210">+F147/0.56</f>
        <v>10.714285714285714</v>
      </c>
      <c r="N147" s="85">
        <f>+'Silver '!D274</f>
        <v>0.3033</v>
      </c>
      <c r="P147" s="84">
        <f t="shared" si="19"/>
        <v>0</v>
      </c>
      <c r="Q147" s="84">
        <f t="shared" si="20"/>
        <v>0</v>
      </c>
      <c r="R147" s="84">
        <f t="shared" si="21"/>
        <v>27.297</v>
      </c>
      <c r="S147" s="14"/>
      <c r="T147" s="84">
        <f t="shared" si="22"/>
        <v>3.2496428571428573</v>
      </c>
    </row>
    <row r="148" spans="1:20" ht="15.75">
      <c r="A148" s="10">
        <v>1616</v>
      </c>
      <c r="H148" s="10">
        <f t="shared" si="16"/>
        <v>0</v>
      </c>
      <c r="I148" s="10">
        <f t="shared" si="17"/>
        <v>0</v>
      </c>
      <c r="J148" s="10">
        <f t="shared" si="18"/>
        <v>0</v>
      </c>
      <c r="K148" s="14"/>
      <c r="L148" s="84">
        <f t="shared" si="23"/>
        <v>0</v>
      </c>
      <c r="N148" s="85">
        <f>+'Silver '!D275</f>
        <v>0.29978</v>
      </c>
      <c r="P148" s="84">
        <f t="shared" si="19"/>
        <v>0</v>
      </c>
      <c r="Q148" s="84">
        <f t="shared" si="20"/>
        <v>0</v>
      </c>
      <c r="R148" s="84">
        <f t="shared" si="21"/>
        <v>0</v>
      </c>
      <c r="S148" s="14"/>
      <c r="T148" s="84">
        <f t="shared" si="22"/>
        <v>0</v>
      </c>
    </row>
    <row r="149" spans="1:20" ht="15.75">
      <c r="A149" s="10">
        <v>1617</v>
      </c>
      <c r="C149" s="10">
        <v>120</v>
      </c>
      <c r="H149" s="10">
        <f t="shared" si="16"/>
        <v>0</v>
      </c>
      <c r="I149" s="10">
        <f t="shared" si="17"/>
        <v>120</v>
      </c>
      <c r="J149" s="10">
        <f t="shared" si="18"/>
        <v>0</v>
      </c>
      <c r="K149" s="14"/>
      <c r="L149" s="84">
        <f t="shared" si="23"/>
        <v>0</v>
      </c>
      <c r="N149" s="85">
        <f>+'Silver '!D276</f>
        <v>0.28645</v>
      </c>
      <c r="P149" s="84">
        <f t="shared" si="19"/>
        <v>0</v>
      </c>
      <c r="Q149" s="84">
        <f t="shared" si="20"/>
        <v>34.373999999999995</v>
      </c>
      <c r="R149" s="84">
        <f t="shared" si="21"/>
        <v>0</v>
      </c>
      <c r="S149" s="14"/>
      <c r="T149" s="84">
        <f t="shared" si="22"/>
        <v>0</v>
      </c>
    </row>
    <row r="150" spans="1:20" ht="15.75">
      <c r="A150" s="10">
        <v>1618</v>
      </c>
      <c r="C150" s="10">
        <v>105</v>
      </c>
      <c r="H150" s="10">
        <f t="shared" si="16"/>
        <v>0</v>
      </c>
      <c r="I150" s="10">
        <f t="shared" si="17"/>
        <v>105</v>
      </c>
      <c r="J150" s="10">
        <f t="shared" si="18"/>
        <v>0</v>
      </c>
      <c r="K150" s="14"/>
      <c r="L150" s="84">
        <f t="shared" si="23"/>
        <v>0</v>
      </c>
      <c r="N150" s="85">
        <f>+'Silver '!D277</f>
        <v>0.28645</v>
      </c>
      <c r="P150" s="84">
        <f t="shared" si="19"/>
        <v>0</v>
      </c>
      <c r="Q150" s="84">
        <f t="shared" si="20"/>
        <v>30.07725</v>
      </c>
      <c r="R150" s="84">
        <f t="shared" si="21"/>
        <v>0</v>
      </c>
      <c r="S150" s="14"/>
      <c r="T150" s="84">
        <f t="shared" si="22"/>
        <v>0</v>
      </c>
    </row>
    <row r="151" spans="1:20" ht="15.75">
      <c r="A151" s="10">
        <v>1619</v>
      </c>
      <c r="F151" s="10">
        <v>7</v>
      </c>
      <c r="H151" s="10">
        <f t="shared" si="16"/>
        <v>0</v>
      </c>
      <c r="I151" s="10">
        <f t="shared" si="17"/>
        <v>0</v>
      </c>
      <c r="J151" s="10">
        <f t="shared" si="18"/>
        <v>0</v>
      </c>
      <c r="K151" s="14"/>
      <c r="L151" s="84">
        <f t="shared" si="23"/>
        <v>12.499999999999998</v>
      </c>
      <c r="N151" s="85">
        <f>+'Silver '!D278</f>
        <v>0</v>
      </c>
      <c r="P151" s="84">
        <f t="shared" si="19"/>
        <v>0</v>
      </c>
      <c r="Q151" s="84">
        <f t="shared" si="20"/>
        <v>0</v>
      </c>
      <c r="R151" s="84">
        <f t="shared" si="21"/>
        <v>0</v>
      </c>
      <c r="S151" s="14"/>
      <c r="T151" s="84">
        <f t="shared" si="22"/>
        <v>0</v>
      </c>
    </row>
    <row r="152" spans="1:20" ht="15.75">
      <c r="A152" s="10">
        <v>1620</v>
      </c>
      <c r="H152" s="10">
        <f t="shared" si="16"/>
        <v>0</v>
      </c>
      <c r="I152" s="10">
        <f t="shared" si="17"/>
        <v>0</v>
      </c>
      <c r="J152" s="10">
        <f t="shared" si="18"/>
        <v>0</v>
      </c>
      <c r="K152" s="14"/>
      <c r="L152" s="84">
        <f t="shared" si="23"/>
        <v>0</v>
      </c>
      <c r="N152" s="85">
        <f>+'Silver '!D279</f>
        <v>0</v>
      </c>
      <c r="P152" s="84">
        <f t="shared" si="19"/>
        <v>0</v>
      </c>
      <c r="Q152" s="84">
        <f t="shared" si="20"/>
        <v>0</v>
      </c>
      <c r="R152" s="84">
        <f t="shared" si="21"/>
        <v>0</v>
      </c>
      <c r="S152" s="14"/>
      <c r="T152" s="84">
        <f t="shared" si="22"/>
        <v>0</v>
      </c>
    </row>
    <row r="153" spans="1:20" ht="15.75">
      <c r="A153" s="10">
        <v>1621</v>
      </c>
      <c r="H153" s="10">
        <f t="shared" si="16"/>
        <v>0</v>
      </c>
      <c r="I153" s="10">
        <f t="shared" si="17"/>
        <v>0</v>
      </c>
      <c r="J153" s="10">
        <f t="shared" si="18"/>
        <v>0</v>
      </c>
      <c r="K153" s="14"/>
      <c r="L153" s="84">
        <f t="shared" si="23"/>
        <v>0</v>
      </c>
      <c r="N153" s="85">
        <f>+'Silver '!D280</f>
        <v>0</v>
      </c>
      <c r="P153" s="84">
        <f t="shared" si="19"/>
        <v>0</v>
      </c>
      <c r="Q153" s="84">
        <f t="shared" si="20"/>
        <v>0</v>
      </c>
      <c r="R153" s="84">
        <f t="shared" si="21"/>
        <v>0</v>
      </c>
      <c r="S153" s="14"/>
      <c r="T153" s="84">
        <f t="shared" si="22"/>
        <v>0</v>
      </c>
    </row>
    <row r="154" spans="1:20" ht="15.75">
      <c r="A154" s="10">
        <v>1622</v>
      </c>
      <c r="C154" s="10">
        <v>120</v>
      </c>
      <c r="F154" s="10">
        <v>9</v>
      </c>
      <c r="H154" s="10">
        <f t="shared" si="16"/>
        <v>0</v>
      </c>
      <c r="I154" s="10">
        <f t="shared" si="17"/>
        <v>120</v>
      </c>
      <c r="J154" s="10">
        <f t="shared" si="18"/>
        <v>0</v>
      </c>
      <c r="K154" s="14"/>
      <c r="L154" s="84">
        <f t="shared" si="23"/>
        <v>16.07142857142857</v>
      </c>
      <c r="N154" s="85">
        <f>+'Silver '!D281</f>
        <v>0</v>
      </c>
      <c r="P154" s="84">
        <f t="shared" si="19"/>
        <v>0</v>
      </c>
      <c r="Q154" s="84">
        <f t="shared" si="20"/>
        <v>0</v>
      </c>
      <c r="R154" s="84">
        <f t="shared" si="21"/>
        <v>0</v>
      </c>
      <c r="S154" s="14"/>
      <c r="T154" s="84">
        <f t="shared" si="22"/>
        <v>0</v>
      </c>
    </row>
    <row r="155" spans="1:20" ht="15.75">
      <c r="A155" s="10">
        <v>1623</v>
      </c>
      <c r="H155" s="10">
        <f t="shared" si="16"/>
        <v>0</v>
      </c>
      <c r="I155" s="10">
        <f t="shared" si="17"/>
        <v>0</v>
      </c>
      <c r="J155" s="10">
        <f t="shared" si="18"/>
        <v>0</v>
      </c>
      <c r="K155" s="14"/>
      <c r="L155" s="84">
        <f t="shared" si="23"/>
        <v>0</v>
      </c>
      <c r="N155" s="85">
        <f>+'Silver '!D282</f>
        <v>0</v>
      </c>
      <c r="P155" s="84">
        <f t="shared" si="19"/>
        <v>0</v>
      </c>
      <c r="Q155" s="84">
        <f t="shared" si="20"/>
        <v>0</v>
      </c>
      <c r="R155" s="84">
        <f t="shared" si="21"/>
        <v>0</v>
      </c>
      <c r="S155" s="14"/>
      <c r="T155" s="84">
        <f t="shared" si="22"/>
        <v>0</v>
      </c>
    </row>
    <row r="156" spans="1:20" ht="15.75">
      <c r="A156" s="10">
        <v>1624</v>
      </c>
      <c r="H156" s="10">
        <f t="shared" si="16"/>
        <v>0</v>
      </c>
      <c r="I156" s="10">
        <f t="shared" si="17"/>
        <v>0</v>
      </c>
      <c r="J156" s="10">
        <f t="shared" si="18"/>
        <v>0</v>
      </c>
      <c r="K156" s="14"/>
      <c r="L156" s="84">
        <f t="shared" si="23"/>
        <v>0</v>
      </c>
      <c r="N156" s="85">
        <f>+'Silver '!D283</f>
        <v>0.2852</v>
      </c>
      <c r="P156" s="84">
        <f t="shared" si="19"/>
        <v>0</v>
      </c>
      <c r="Q156" s="84">
        <f t="shared" si="20"/>
        <v>0</v>
      </c>
      <c r="R156" s="84">
        <f t="shared" si="21"/>
        <v>0</v>
      </c>
      <c r="S156" s="14"/>
      <c r="T156" s="84">
        <f t="shared" si="22"/>
        <v>0</v>
      </c>
    </row>
    <row r="157" spans="1:20" ht="15.75">
      <c r="A157" s="10">
        <v>1625</v>
      </c>
      <c r="H157" s="10">
        <f t="shared" si="16"/>
        <v>0</v>
      </c>
      <c r="I157" s="10">
        <f t="shared" si="17"/>
        <v>0</v>
      </c>
      <c r="J157" s="10">
        <f t="shared" si="18"/>
        <v>0</v>
      </c>
      <c r="K157" s="14"/>
      <c r="L157" s="84">
        <f t="shared" si="23"/>
        <v>0</v>
      </c>
      <c r="N157" s="85">
        <f>+'Silver '!D284</f>
        <v>0.2852</v>
      </c>
      <c r="P157" s="84">
        <f t="shared" si="19"/>
        <v>0</v>
      </c>
      <c r="Q157" s="84">
        <f t="shared" si="20"/>
        <v>0</v>
      </c>
      <c r="R157" s="84">
        <f t="shared" si="21"/>
        <v>0</v>
      </c>
      <c r="S157" s="14"/>
      <c r="T157" s="84">
        <f t="shared" si="22"/>
        <v>0</v>
      </c>
    </row>
    <row r="158" spans="1:20" ht="15.75">
      <c r="A158" s="10">
        <v>1626</v>
      </c>
      <c r="D158" s="10">
        <v>81.4</v>
      </c>
      <c r="H158" s="10">
        <f t="shared" si="16"/>
        <v>0</v>
      </c>
      <c r="I158" s="10">
        <f t="shared" si="17"/>
        <v>0</v>
      </c>
      <c r="J158" s="10">
        <f t="shared" si="18"/>
        <v>81.4</v>
      </c>
      <c r="K158" s="14"/>
      <c r="L158" s="84">
        <f t="shared" si="23"/>
        <v>0</v>
      </c>
      <c r="N158" s="85">
        <f>+'Silver '!D285</f>
        <v>0.279</v>
      </c>
      <c r="P158" s="84">
        <f t="shared" si="19"/>
        <v>0</v>
      </c>
      <c r="Q158" s="84">
        <f t="shared" si="20"/>
        <v>0</v>
      </c>
      <c r="R158" s="84">
        <f t="shared" si="21"/>
        <v>22.710600000000003</v>
      </c>
      <c r="S158" s="14"/>
      <c r="T158" s="84">
        <f t="shared" si="22"/>
        <v>0</v>
      </c>
    </row>
    <row r="159" spans="1:20" ht="15.75">
      <c r="A159" s="10">
        <v>1627</v>
      </c>
      <c r="H159" s="10">
        <f t="shared" si="16"/>
        <v>0</v>
      </c>
      <c r="I159" s="10">
        <f t="shared" si="17"/>
        <v>0</v>
      </c>
      <c r="J159" s="10">
        <f t="shared" si="18"/>
        <v>0</v>
      </c>
      <c r="K159" s="14"/>
      <c r="L159" s="84">
        <f t="shared" si="23"/>
        <v>0</v>
      </c>
      <c r="N159" s="85">
        <f>+'Silver '!D286</f>
        <v>0.279</v>
      </c>
      <c r="P159" s="84">
        <f t="shared" si="19"/>
        <v>0</v>
      </c>
      <c r="Q159" s="84">
        <f t="shared" si="20"/>
        <v>0</v>
      </c>
      <c r="R159" s="84">
        <f t="shared" si="21"/>
        <v>0</v>
      </c>
      <c r="S159" s="14"/>
      <c r="T159" s="84">
        <f t="shared" si="22"/>
        <v>0</v>
      </c>
    </row>
    <row r="160" spans="1:20" ht="15.75">
      <c r="A160" s="10">
        <v>1628</v>
      </c>
      <c r="H160" s="10">
        <f t="shared" si="16"/>
        <v>0</v>
      </c>
      <c r="I160" s="10">
        <f t="shared" si="17"/>
        <v>0</v>
      </c>
      <c r="J160" s="10">
        <f t="shared" si="18"/>
        <v>0</v>
      </c>
      <c r="K160" s="14"/>
      <c r="L160" s="84">
        <f t="shared" si="23"/>
        <v>0</v>
      </c>
      <c r="N160" s="85">
        <f>+'Silver '!D287</f>
        <v>0.28053</v>
      </c>
      <c r="P160" s="84">
        <f t="shared" si="19"/>
        <v>0</v>
      </c>
      <c r="Q160" s="84">
        <f t="shared" si="20"/>
        <v>0</v>
      </c>
      <c r="R160" s="84">
        <f t="shared" si="21"/>
        <v>0</v>
      </c>
      <c r="S160" s="14"/>
      <c r="T160" s="84">
        <f t="shared" si="22"/>
        <v>0</v>
      </c>
    </row>
    <row r="161" spans="1:20" ht="15.75">
      <c r="A161" s="10">
        <v>1629</v>
      </c>
      <c r="H161" s="10">
        <f t="shared" si="16"/>
        <v>0</v>
      </c>
      <c r="I161" s="10">
        <f t="shared" si="17"/>
        <v>0</v>
      </c>
      <c r="J161" s="10">
        <f t="shared" si="18"/>
        <v>0</v>
      </c>
      <c r="K161" s="14"/>
      <c r="L161" s="84">
        <f t="shared" si="23"/>
        <v>0</v>
      </c>
      <c r="N161" s="85">
        <f>+'Silver '!D288</f>
        <v>0.28053</v>
      </c>
      <c r="P161" s="84">
        <f t="shared" si="19"/>
        <v>0</v>
      </c>
      <c r="Q161" s="84">
        <f t="shared" si="20"/>
        <v>0</v>
      </c>
      <c r="R161" s="84">
        <f t="shared" si="21"/>
        <v>0</v>
      </c>
      <c r="S161" s="14"/>
      <c r="T161" s="84">
        <f t="shared" si="22"/>
        <v>0</v>
      </c>
    </row>
    <row r="162" spans="1:20" ht="15.75">
      <c r="A162" s="10">
        <v>1630</v>
      </c>
      <c r="C162" s="10">
        <v>105</v>
      </c>
      <c r="D162" s="10">
        <v>90</v>
      </c>
      <c r="H162" s="10">
        <f t="shared" si="16"/>
        <v>0</v>
      </c>
      <c r="I162" s="10">
        <f t="shared" si="17"/>
        <v>105</v>
      </c>
      <c r="J162" s="10">
        <f t="shared" si="18"/>
        <v>90</v>
      </c>
      <c r="K162" s="14"/>
      <c r="L162" s="84">
        <f t="shared" si="23"/>
        <v>0</v>
      </c>
      <c r="N162" s="85">
        <f>+'Silver '!D289</f>
        <v>0.28053</v>
      </c>
      <c r="P162" s="84">
        <f t="shared" si="19"/>
        <v>0</v>
      </c>
      <c r="Q162" s="84">
        <f t="shared" si="20"/>
        <v>29.45565</v>
      </c>
      <c r="R162" s="84">
        <f t="shared" si="21"/>
        <v>25.247700000000002</v>
      </c>
      <c r="S162" s="14"/>
      <c r="T162" s="84">
        <f t="shared" si="22"/>
        <v>0</v>
      </c>
    </row>
    <row r="163" spans="1:20" ht="15.75">
      <c r="A163" s="10">
        <v>1631</v>
      </c>
      <c r="F163" s="10">
        <v>8</v>
      </c>
      <c r="H163" s="10">
        <f t="shared" si="16"/>
        <v>0</v>
      </c>
      <c r="I163" s="10">
        <f t="shared" si="17"/>
        <v>0</v>
      </c>
      <c r="J163" s="10">
        <f t="shared" si="18"/>
        <v>0</v>
      </c>
      <c r="K163" s="14"/>
      <c r="L163" s="84">
        <f t="shared" si="23"/>
        <v>14.285714285714285</v>
      </c>
      <c r="N163" s="85">
        <f>+'Silver '!D290</f>
        <v>0.28053</v>
      </c>
      <c r="P163" s="84">
        <f t="shared" si="19"/>
        <v>0</v>
      </c>
      <c r="Q163" s="84">
        <f t="shared" si="20"/>
        <v>0</v>
      </c>
      <c r="R163" s="84">
        <f t="shared" si="21"/>
        <v>0</v>
      </c>
      <c r="S163" s="14"/>
      <c r="T163" s="84">
        <f t="shared" si="22"/>
        <v>4.007571428571429</v>
      </c>
    </row>
    <row r="164" spans="1:20" ht="15.75">
      <c r="A164" s="10">
        <v>1632</v>
      </c>
      <c r="C164" s="10">
        <v>120</v>
      </c>
      <c r="D164" s="10">
        <v>90</v>
      </c>
      <c r="F164" s="10">
        <v>8</v>
      </c>
      <c r="H164" s="10">
        <f t="shared" si="16"/>
        <v>0</v>
      </c>
      <c r="I164" s="10">
        <f t="shared" si="17"/>
        <v>120</v>
      </c>
      <c r="J164" s="10">
        <f t="shared" si="18"/>
        <v>90</v>
      </c>
      <c r="K164" s="14"/>
      <c r="L164" s="84">
        <f t="shared" si="23"/>
        <v>14.285714285714285</v>
      </c>
      <c r="N164" s="85">
        <f>+'Silver '!D291</f>
        <v>0.28053</v>
      </c>
      <c r="P164" s="84">
        <f t="shared" si="19"/>
        <v>0</v>
      </c>
      <c r="Q164" s="84">
        <f t="shared" si="20"/>
        <v>33.6636</v>
      </c>
      <c r="R164" s="84">
        <f t="shared" si="21"/>
        <v>25.247700000000002</v>
      </c>
      <c r="S164" s="14"/>
      <c r="T164" s="84">
        <f t="shared" si="22"/>
        <v>4.007571428571429</v>
      </c>
    </row>
    <row r="165" spans="1:20" ht="15.75">
      <c r="A165" s="10">
        <v>1633</v>
      </c>
      <c r="C165" s="10">
        <v>142.5</v>
      </c>
      <c r="H165" s="10">
        <f t="shared" si="16"/>
        <v>0</v>
      </c>
      <c r="I165" s="10">
        <f t="shared" si="17"/>
        <v>142.5</v>
      </c>
      <c r="J165" s="10">
        <f t="shared" si="18"/>
        <v>0</v>
      </c>
      <c r="K165" s="14"/>
      <c r="L165" s="84">
        <f t="shared" si="23"/>
        <v>0</v>
      </c>
      <c r="N165" s="85">
        <f>+'Silver '!D292</f>
        <v>0.28053</v>
      </c>
      <c r="P165" s="84">
        <f t="shared" si="19"/>
        <v>0</v>
      </c>
      <c r="Q165" s="84">
        <f t="shared" si="20"/>
        <v>39.975525</v>
      </c>
      <c r="R165" s="84">
        <f t="shared" si="21"/>
        <v>0</v>
      </c>
      <c r="S165" s="14"/>
      <c r="T165" s="84">
        <f t="shared" si="22"/>
        <v>0</v>
      </c>
    </row>
    <row r="166" spans="1:20" ht="15.75">
      <c r="A166" s="10">
        <v>1634</v>
      </c>
      <c r="C166" s="10">
        <v>160</v>
      </c>
      <c r="F166" s="10">
        <v>7</v>
      </c>
      <c r="H166" s="10">
        <f t="shared" si="16"/>
        <v>0</v>
      </c>
      <c r="I166" s="10">
        <f t="shared" si="17"/>
        <v>160</v>
      </c>
      <c r="J166" s="10">
        <f t="shared" si="18"/>
        <v>0</v>
      </c>
      <c r="K166" s="14"/>
      <c r="L166" s="84">
        <f t="shared" si="23"/>
        <v>12.499999999999998</v>
      </c>
      <c r="N166" s="85">
        <f>+'Silver '!D293</f>
        <v>0.28053</v>
      </c>
      <c r="P166" s="84">
        <f t="shared" si="19"/>
        <v>0</v>
      </c>
      <c r="Q166" s="84">
        <f t="shared" si="20"/>
        <v>44.8848</v>
      </c>
      <c r="R166" s="84">
        <f t="shared" si="21"/>
        <v>0</v>
      </c>
      <c r="S166" s="14"/>
      <c r="T166" s="84">
        <f t="shared" si="22"/>
        <v>3.5066249999999997</v>
      </c>
    </row>
    <row r="167" spans="1:20" ht="15.75">
      <c r="A167" s="10">
        <v>1635</v>
      </c>
      <c r="C167" s="10">
        <v>105</v>
      </c>
      <c r="F167" s="10">
        <v>7</v>
      </c>
      <c r="H167" s="10">
        <f t="shared" si="16"/>
        <v>0</v>
      </c>
      <c r="I167" s="10">
        <f t="shared" si="17"/>
        <v>105</v>
      </c>
      <c r="J167" s="10">
        <f t="shared" si="18"/>
        <v>0</v>
      </c>
      <c r="K167" s="14"/>
      <c r="L167" s="84">
        <f t="shared" si="23"/>
        <v>12.499999999999998</v>
      </c>
      <c r="N167" s="85">
        <f>+'Silver '!D294</f>
        <v>0.279</v>
      </c>
      <c r="P167" s="84">
        <f t="shared" si="19"/>
        <v>0</v>
      </c>
      <c r="Q167" s="84">
        <f t="shared" si="20"/>
        <v>29.295</v>
      </c>
      <c r="R167" s="84">
        <f t="shared" si="21"/>
        <v>0</v>
      </c>
      <c r="S167" s="14"/>
      <c r="T167" s="84">
        <f t="shared" si="22"/>
        <v>3.4875</v>
      </c>
    </row>
    <row r="168" spans="1:20" ht="15.75">
      <c r="A168" s="10">
        <v>1636</v>
      </c>
      <c r="F168" s="10">
        <v>7</v>
      </c>
      <c r="H168" s="10">
        <f t="shared" si="16"/>
        <v>0</v>
      </c>
      <c r="I168" s="10">
        <f t="shared" si="17"/>
        <v>0</v>
      </c>
      <c r="J168" s="10">
        <f t="shared" si="18"/>
        <v>0</v>
      </c>
      <c r="K168" s="14"/>
      <c r="L168" s="84">
        <f t="shared" si="23"/>
        <v>12.499999999999998</v>
      </c>
      <c r="N168" s="85">
        <f>+'Silver '!D295</f>
        <v>0.276</v>
      </c>
      <c r="P168" s="84">
        <f t="shared" si="19"/>
        <v>0</v>
      </c>
      <c r="Q168" s="84">
        <f t="shared" si="20"/>
        <v>0</v>
      </c>
      <c r="R168" s="84">
        <f t="shared" si="21"/>
        <v>0</v>
      </c>
      <c r="S168" s="14"/>
      <c r="T168" s="84">
        <f t="shared" si="22"/>
        <v>3.4499999999999997</v>
      </c>
    </row>
    <row r="169" spans="1:20" ht="15.75">
      <c r="A169" s="10">
        <v>1637</v>
      </c>
      <c r="F169" s="10">
        <v>8</v>
      </c>
      <c r="H169" s="10">
        <f t="shared" si="16"/>
        <v>0</v>
      </c>
      <c r="I169" s="10">
        <f t="shared" si="17"/>
        <v>0</v>
      </c>
      <c r="J169" s="10">
        <f t="shared" si="18"/>
        <v>0</v>
      </c>
      <c r="K169" s="14"/>
      <c r="L169" s="84">
        <f t="shared" si="23"/>
        <v>14.285714285714285</v>
      </c>
      <c r="N169" s="85">
        <f>+'Silver '!D296</f>
        <v>0.276</v>
      </c>
      <c r="P169" s="84">
        <f t="shared" si="19"/>
        <v>0</v>
      </c>
      <c r="Q169" s="84">
        <f t="shared" si="20"/>
        <v>0</v>
      </c>
      <c r="R169" s="84">
        <f t="shared" si="21"/>
        <v>0</v>
      </c>
      <c r="S169" s="14"/>
      <c r="T169" s="84">
        <f t="shared" si="22"/>
        <v>3.942857142857143</v>
      </c>
    </row>
    <row r="170" spans="1:20" ht="15.75">
      <c r="A170" s="10">
        <v>1638</v>
      </c>
      <c r="F170" s="10">
        <v>8</v>
      </c>
      <c r="H170" s="10">
        <f t="shared" si="16"/>
        <v>0</v>
      </c>
      <c r="I170" s="10">
        <f t="shared" si="17"/>
        <v>0</v>
      </c>
      <c r="J170" s="10">
        <f t="shared" si="18"/>
        <v>0</v>
      </c>
      <c r="K170" s="14"/>
      <c r="L170" s="84">
        <f t="shared" si="23"/>
        <v>14.285714285714285</v>
      </c>
      <c r="N170" s="85">
        <f>+'Silver '!D297</f>
        <v>0.276</v>
      </c>
      <c r="P170" s="84">
        <f t="shared" si="19"/>
        <v>0</v>
      </c>
      <c r="Q170" s="84">
        <f t="shared" si="20"/>
        <v>0</v>
      </c>
      <c r="R170" s="84">
        <f t="shared" si="21"/>
        <v>0</v>
      </c>
      <c r="S170" s="14"/>
      <c r="T170" s="84">
        <f t="shared" si="22"/>
        <v>3.942857142857143</v>
      </c>
    </row>
    <row r="171" spans="1:20" ht="15.75">
      <c r="A171" s="10">
        <v>1639</v>
      </c>
      <c r="F171" s="10">
        <v>8</v>
      </c>
      <c r="H171" s="10">
        <f t="shared" si="16"/>
        <v>0</v>
      </c>
      <c r="I171" s="10">
        <f t="shared" si="17"/>
        <v>0</v>
      </c>
      <c r="J171" s="10">
        <f t="shared" si="18"/>
        <v>0</v>
      </c>
      <c r="K171" s="14"/>
      <c r="L171" s="84">
        <f t="shared" si="23"/>
        <v>14.285714285714285</v>
      </c>
      <c r="N171" s="85">
        <f>+'Silver '!D298</f>
        <v>0.276</v>
      </c>
      <c r="P171" s="84">
        <f t="shared" si="19"/>
        <v>0</v>
      </c>
      <c r="Q171" s="84">
        <f t="shared" si="20"/>
        <v>0</v>
      </c>
      <c r="R171" s="84">
        <f t="shared" si="21"/>
        <v>0</v>
      </c>
      <c r="S171" s="14"/>
      <c r="T171" s="84">
        <f t="shared" si="22"/>
        <v>3.942857142857143</v>
      </c>
    </row>
    <row r="172" spans="1:20" ht="15.75">
      <c r="A172" s="10">
        <v>1640</v>
      </c>
      <c r="F172" s="10">
        <v>7.5</v>
      </c>
      <c r="H172" s="10">
        <f t="shared" si="16"/>
        <v>0</v>
      </c>
      <c r="I172" s="10">
        <f t="shared" si="17"/>
        <v>0</v>
      </c>
      <c r="J172" s="10">
        <f t="shared" si="18"/>
        <v>0</v>
      </c>
      <c r="K172" s="14"/>
      <c r="L172" s="84">
        <f t="shared" si="23"/>
        <v>13.392857142857142</v>
      </c>
      <c r="N172" s="85">
        <f>+'Silver '!D299</f>
        <v>0.276</v>
      </c>
      <c r="P172" s="84">
        <f t="shared" si="19"/>
        <v>0</v>
      </c>
      <c r="Q172" s="84">
        <f t="shared" si="20"/>
        <v>0</v>
      </c>
      <c r="R172" s="84">
        <f t="shared" si="21"/>
        <v>0</v>
      </c>
      <c r="S172" s="14"/>
      <c r="T172" s="84">
        <f t="shared" si="22"/>
        <v>3.6964285714285716</v>
      </c>
    </row>
    <row r="173" spans="1:20" ht="15.75">
      <c r="A173" s="10">
        <v>1641</v>
      </c>
      <c r="C173" s="10">
        <v>168</v>
      </c>
      <c r="D173" s="10">
        <v>90</v>
      </c>
      <c r="H173" s="10">
        <f t="shared" si="16"/>
        <v>0</v>
      </c>
      <c r="I173" s="10">
        <f t="shared" si="17"/>
        <v>168</v>
      </c>
      <c r="J173" s="10">
        <f t="shared" si="18"/>
        <v>90</v>
      </c>
      <c r="K173" s="14"/>
      <c r="L173" s="84">
        <f t="shared" si="23"/>
        <v>0</v>
      </c>
      <c r="N173" s="85">
        <f>+'Silver '!D300</f>
        <v>0.276</v>
      </c>
      <c r="P173" s="84">
        <f t="shared" si="19"/>
        <v>0</v>
      </c>
      <c r="Q173" s="84">
        <f t="shared" si="20"/>
        <v>46.368</v>
      </c>
      <c r="R173" s="84">
        <f t="shared" si="21"/>
        <v>24.840000000000003</v>
      </c>
      <c r="S173" s="14"/>
      <c r="T173" s="84">
        <f t="shared" si="22"/>
        <v>0</v>
      </c>
    </row>
    <row r="174" spans="1:20" ht="15.75">
      <c r="A174" s="10">
        <v>1642</v>
      </c>
      <c r="C174" s="10">
        <v>180</v>
      </c>
      <c r="D174" s="10">
        <v>105</v>
      </c>
      <c r="H174" s="10">
        <f t="shared" si="16"/>
        <v>0</v>
      </c>
      <c r="I174" s="10">
        <f t="shared" si="17"/>
        <v>180</v>
      </c>
      <c r="J174" s="10">
        <f t="shared" si="18"/>
        <v>105</v>
      </c>
      <c r="K174" s="14"/>
      <c r="L174" s="84">
        <f t="shared" si="23"/>
        <v>0</v>
      </c>
      <c r="N174" s="85">
        <f>+'Silver '!D301</f>
        <v>0.276</v>
      </c>
      <c r="P174" s="84">
        <f t="shared" si="19"/>
        <v>0</v>
      </c>
      <c r="Q174" s="84">
        <f t="shared" si="20"/>
        <v>49.68000000000001</v>
      </c>
      <c r="R174" s="84">
        <f t="shared" si="21"/>
        <v>28.980000000000004</v>
      </c>
      <c r="S174" s="14"/>
      <c r="T174" s="84">
        <f t="shared" si="22"/>
        <v>0</v>
      </c>
    </row>
    <row r="175" spans="1:20" ht="15.75">
      <c r="A175" s="10">
        <v>1643</v>
      </c>
      <c r="F175" s="10">
        <v>7.5</v>
      </c>
      <c r="H175" s="10">
        <f t="shared" si="16"/>
        <v>0</v>
      </c>
      <c r="I175" s="10">
        <f t="shared" si="17"/>
        <v>0</v>
      </c>
      <c r="J175" s="10">
        <f t="shared" si="18"/>
        <v>0</v>
      </c>
      <c r="K175" s="14"/>
      <c r="L175" s="84">
        <f t="shared" si="23"/>
        <v>13.392857142857142</v>
      </c>
      <c r="N175" s="85">
        <f>+'Silver '!D302</f>
        <v>0.276</v>
      </c>
      <c r="P175" s="84">
        <f t="shared" si="19"/>
        <v>0</v>
      </c>
      <c r="Q175" s="84">
        <f t="shared" si="20"/>
        <v>0</v>
      </c>
      <c r="R175" s="84">
        <f t="shared" si="21"/>
        <v>0</v>
      </c>
      <c r="S175" s="14"/>
      <c r="T175" s="84">
        <f t="shared" si="22"/>
        <v>3.6964285714285716</v>
      </c>
    </row>
    <row r="176" spans="1:20" ht="15.75">
      <c r="A176" s="10">
        <v>1644</v>
      </c>
      <c r="F176" s="10">
        <v>8</v>
      </c>
      <c r="H176" s="10">
        <f t="shared" si="16"/>
        <v>0</v>
      </c>
      <c r="I176" s="10">
        <f t="shared" si="17"/>
        <v>0</v>
      </c>
      <c r="J176" s="10">
        <f t="shared" si="18"/>
        <v>0</v>
      </c>
      <c r="K176" s="14"/>
      <c r="L176" s="84">
        <f t="shared" si="23"/>
        <v>14.285714285714285</v>
      </c>
      <c r="N176" s="85">
        <f>+'Silver '!D303</f>
        <v>0.276</v>
      </c>
      <c r="P176" s="84">
        <f t="shared" si="19"/>
        <v>0</v>
      </c>
      <c r="Q176" s="84">
        <f t="shared" si="20"/>
        <v>0</v>
      </c>
      <c r="R176" s="84">
        <f t="shared" si="21"/>
        <v>0</v>
      </c>
      <c r="S176" s="14"/>
      <c r="T176" s="84">
        <f t="shared" si="22"/>
        <v>3.942857142857143</v>
      </c>
    </row>
    <row r="177" spans="1:20" ht="15.75">
      <c r="A177" s="10">
        <v>1645</v>
      </c>
      <c r="H177" s="10">
        <f t="shared" si="16"/>
        <v>0</v>
      </c>
      <c r="I177" s="10">
        <f t="shared" si="17"/>
        <v>0</v>
      </c>
      <c r="J177" s="10">
        <f t="shared" si="18"/>
        <v>0</v>
      </c>
      <c r="K177" s="14"/>
      <c r="L177" s="84">
        <f t="shared" si="23"/>
        <v>0</v>
      </c>
      <c r="N177" s="85">
        <f>+'Silver '!D304</f>
        <v>0.276</v>
      </c>
      <c r="P177" s="84">
        <f t="shared" si="19"/>
        <v>0</v>
      </c>
      <c r="Q177" s="84">
        <f t="shared" si="20"/>
        <v>0</v>
      </c>
      <c r="R177" s="84">
        <f t="shared" si="21"/>
        <v>0</v>
      </c>
      <c r="S177" s="14"/>
      <c r="T177" s="84">
        <f t="shared" si="22"/>
        <v>0</v>
      </c>
    </row>
    <row r="178" spans="1:20" ht="15.75">
      <c r="A178" s="10">
        <v>1646</v>
      </c>
      <c r="D178" s="10">
        <v>90</v>
      </c>
      <c r="H178" s="10">
        <f t="shared" si="16"/>
        <v>0</v>
      </c>
      <c r="I178" s="10">
        <f t="shared" si="17"/>
        <v>0</v>
      </c>
      <c r="J178" s="10">
        <f t="shared" si="18"/>
        <v>90</v>
      </c>
      <c r="K178" s="14"/>
      <c r="L178" s="84">
        <f t="shared" si="23"/>
        <v>0</v>
      </c>
      <c r="N178" s="85">
        <f>+'Silver '!D305</f>
        <v>0.276</v>
      </c>
      <c r="P178" s="84">
        <f t="shared" si="19"/>
        <v>0</v>
      </c>
      <c r="Q178" s="84">
        <f t="shared" si="20"/>
        <v>0</v>
      </c>
      <c r="R178" s="84">
        <f t="shared" si="21"/>
        <v>24.840000000000003</v>
      </c>
      <c r="S178" s="14"/>
      <c r="T178" s="84">
        <f t="shared" si="22"/>
        <v>0</v>
      </c>
    </row>
    <row r="179" spans="1:20" ht="15.75">
      <c r="A179" s="10">
        <v>1647</v>
      </c>
      <c r="C179" s="10">
        <v>180</v>
      </c>
      <c r="H179" s="10">
        <f t="shared" si="16"/>
        <v>0</v>
      </c>
      <c r="I179" s="10">
        <f t="shared" si="17"/>
        <v>180</v>
      </c>
      <c r="J179" s="10">
        <f t="shared" si="18"/>
        <v>0</v>
      </c>
      <c r="K179" s="14"/>
      <c r="L179" s="84">
        <f t="shared" si="23"/>
        <v>0</v>
      </c>
      <c r="N179" s="85">
        <f>+'Silver '!D306</f>
        <v>0.276</v>
      </c>
      <c r="P179" s="84">
        <f t="shared" si="19"/>
        <v>0</v>
      </c>
      <c r="Q179" s="84">
        <f t="shared" si="20"/>
        <v>49.68000000000001</v>
      </c>
      <c r="R179" s="84">
        <f t="shared" si="21"/>
        <v>0</v>
      </c>
      <c r="S179" s="14"/>
      <c r="T179" s="84">
        <f t="shared" si="22"/>
        <v>0</v>
      </c>
    </row>
    <row r="180" spans="1:20" ht="15.75">
      <c r="A180" s="10">
        <v>1648</v>
      </c>
      <c r="F180" s="10">
        <v>6</v>
      </c>
      <c r="H180" s="10">
        <f t="shared" si="16"/>
        <v>0</v>
      </c>
      <c r="I180" s="10">
        <f t="shared" si="17"/>
        <v>0</v>
      </c>
      <c r="J180" s="10">
        <f t="shared" si="18"/>
        <v>0</v>
      </c>
      <c r="K180" s="14"/>
      <c r="L180" s="84">
        <f t="shared" si="23"/>
        <v>10.714285714285714</v>
      </c>
      <c r="N180" s="85">
        <f>+'Silver '!D307</f>
        <v>0.276</v>
      </c>
      <c r="P180" s="84">
        <f t="shared" si="19"/>
        <v>0</v>
      </c>
      <c r="Q180" s="84">
        <f t="shared" si="20"/>
        <v>0</v>
      </c>
      <c r="R180" s="84">
        <f t="shared" si="21"/>
        <v>0</v>
      </c>
      <c r="S180" s="14"/>
      <c r="T180" s="84">
        <f t="shared" si="22"/>
        <v>2.9571428571428573</v>
      </c>
    </row>
    <row r="181" spans="1:20" ht="15.75">
      <c r="A181" s="10">
        <v>1649</v>
      </c>
      <c r="H181" s="10">
        <f t="shared" si="16"/>
        <v>0</v>
      </c>
      <c r="I181" s="10">
        <f t="shared" si="17"/>
        <v>0</v>
      </c>
      <c r="J181" s="10">
        <f t="shared" si="18"/>
        <v>0</v>
      </c>
      <c r="K181" s="14"/>
      <c r="L181" s="84">
        <f t="shared" si="23"/>
        <v>0</v>
      </c>
      <c r="N181" s="85">
        <f>+'Silver '!D308</f>
        <v>0.276</v>
      </c>
      <c r="P181" s="84">
        <f t="shared" si="19"/>
        <v>0</v>
      </c>
      <c r="Q181" s="84">
        <f t="shared" si="20"/>
        <v>0</v>
      </c>
      <c r="R181" s="84">
        <f t="shared" si="21"/>
        <v>0</v>
      </c>
      <c r="S181" s="14"/>
      <c r="T181" s="84">
        <f t="shared" si="22"/>
        <v>0</v>
      </c>
    </row>
    <row r="182" spans="1:20" ht="15.75">
      <c r="A182" s="10">
        <v>1650</v>
      </c>
      <c r="H182" s="10">
        <f t="shared" si="16"/>
        <v>0</v>
      </c>
      <c r="I182" s="10">
        <f t="shared" si="17"/>
        <v>0</v>
      </c>
      <c r="J182" s="10">
        <f t="shared" si="18"/>
        <v>0</v>
      </c>
      <c r="K182" s="14"/>
      <c r="L182" s="84">
        <f t="shared" si="23"/>
        <v>0</v>
      </c>
      <c r="N182" s="85">
        <f>+'Silver '!D309</f>
        <v>0.27307</v>
      </c>
      <c r="P182" s="84">
        <f t="shared" si="19"/>
        <v>0</v>
      </c>
      <c r="Q182" s="84">
        <f t="shared" si="20"/>
        <v>0</v>
      </c>
      <c r="R182" s="84">
        <f t="shared" si="21"/>
        <v>0</v>
      </c>
      <c r="S182" s="14"/>
      <c r="T182" s="84">
        <f t="shared" si="22"/>
        <v>0</v>
      </c>
    </row>
    <row r="183" spans="1:20" ht="15.75">
      <c r="A183" s="10">
        <v>1651</v>
      </c>
      <c r="F183" s="10">
        <v>7.5</v>
      </c>
      <c r="H183" s="10">
        <f t="shared" si="16"/>
        <v>0</v>
      </c>
      <c r="I183" s="10">
        <f t="shared" si="17"/>
        <v>0</v>
      </c>
      <c r="J183" s="10">
        <f t="shared" si="18"/>
        <v>0</v>
      </c>
      <c r="K183" s="14"/>
      <c r="L183" s="84">
        <f t="shared" si="23"/>
        <v>13.392857142857142</v>
      </c>
      <c r="N183" s="85">
        <f>+'Silver '!D310</f>
        <v>0.27307</v>
      </c>
      <c r="P183" s="84">
        <f t="shared" si="19"/>
        <v>0</v>
      </c>
      <c r="Q183" s="84">
        <f t="shared" si="20"/>
        <v>0</v>
      </c>
      <c r="R183" s="84">
        <f t="shared" si="21"/>
        <v>0</v>
      </c>
      <c r="S183" s="14"/>
      <c r="T183" s="84">
        <f t="shared" si="22"/>
        <v>3.6571874999999996</v>
      </c>
    </row>
    <row r="184" spans="1:20" ht="15.75">
      <c r="A184" s="10">
        <v>1652</v>
      </c>
      <c r="H184" s="10">
        <f t="shared" si="16"/>
        <v>0</v>
      </c>
      <c r="I184" s="10">
        <f t="shared" si="17"/>
        <v>0</v>
      </c>
      <c r="J184" s="10">
        <f t="shared" si="18"/>
        <v>0</v>
      </c>
      <c r="K184" s="14"/>
      <c r="L184" s="84">
        <f t="shared" si="23"/>
        <v>0</v>
      </c>
      <c r="N184" s="85">
        <f>+'Silver '!D311</f>
        <v>0.27307</v>
      </c>
      <c r="P184" s="84">
        <f t="shared" si="19"/>
        <v>0</v>
      </c>
      <c r="Q184" s="84">
        <f t="shared" si="20"/>
        <v>0</v>
      </c>
      <c r="R184" s="84">
        <f t="shared" si="21"/>
        <v>0</v>
      </c>
      <c r="S184" s="14"/>
      <c r="T184" s="84">
        <f t="shared" si="22"/>
        <v>0</v>
      </c>
    </row>
    <row r="185" spans="1:20" ht="15.75">
      <c r="A185" s="10">
        <v>1653</v>
      </c>
      <c r="H185" s="10">
        <f t="shared" si="16"/>
        <v>0</v>
      </c>
      <c r="I185" s="10">
        <f t="shared" si="17"/>
        <v>0</v>
      </c>
      <c r="J185" s="10">
        <f t="shared" si="18"/>
        <v>0</v>
      </c>
      <c r="K185" s="14"/>
      <c r="L185" s="84">
        <f t="shared" si="23"/>
        <v>0</v>
      </c>
      <c r="N185" s="85">
        <f>+'Silver '!D312</f>
        <v>0.27307</v>
      </c>
      <c r="P185" s="84">
        <f t="shared" si="19"/>
        <v>0</v>
      </c>
      <c r="Q185" s="84">
        <f t="shared" si="20"/>
        <v>0</v>
      </c>
      <c r="R185" s="84">
        <f t="shared" si="21"/>
        <v>0</v>
      </c>
      <c r="S185" s="14"/>
      <c r="T185" s="84">
        <f t="shared" si="22"/>
        <v>0</v>
      </c>
    </row>
    <row r="186" spans="1:20" ht="15.75">
      <c r="A186" s="10">
        <v>1654</v>
      </c>
      <c r="H186" s="10">
        <f t="shared" si="16"/>
        <v>0</v>
      </c>
      <c r="I186" s="10">
        <f t="shared" si="17"/>
        <v>0</v>
      </c>
      <c r="J186" s="10">
        <f t="shared" si="18"/>
        <v>0</v>
      </c>
      <c r="K186" s="14"/>
      <c r="L186" s="84">
        <f t="shared" si="23"/>
        <v>0</v>
      </c>
      <c r="N186" s="85">
        <f>+'Silver '!D313</f>
        <v>0.27307</v>
      </c>
      <c r="P186" s="84">
        <f t="shared" si="19"/>
        <v>0</v>
      </c>
      <c r="Q186" s="84">
        <f t="shared" si="20"/>
        <v>0</v>
      </c>
      <c r="R186" s="84">
        <f t="shared" si="21"/>
        <v>0</v>
      </c>
      <c r="S186" s="14"/>
      <c r="T186" s="84">
        <f t="shared" si="22"/>
        <v>0</v>
      </c>
    </row>
    <row r="187" spans="1:20" ht="15.75">
      <c r="A187" s="10">
        <v>1655</v>
      </c>
      <c r="H187" s="10">
        <f t="shared" si="16"/>
        <v>0</v>
      </c>
      <c r="I187" s="10">
        <f t="shared" si="17"/>
        <v>0</v>
      </c>
      <c r="J187" s="10">
        <f t="shared" si="18"/>
        <v>0</v>
      </c>
      <c r="K187" s="14"/>
      <c r="L187" s="84">
        <f t="shared" si="23"/>
        <v>0</v>
      </c>
      <c r="N187" s="85">
        <f>+'Silver '!D314</f>
        <v>0.27307</v>
      </c>
      <c r="P187" s="84">
        <f t="shared" si="19"/>
        <v>0</v>
      </c>
      <c r="Q187" s="84">
        <f t="shared" si="20"/>
        <v>0</v>
      </c>
      <c r="R187" s="84">
        <f t="shared" si="21"/>
        <v>0</v>
      </c>
      <c r="S187" s="14"/>
      <c r="T187" s="84">
        <f t="shared" si="22"/>
        <v>0</v>
      </c>
    </row>
    <row r="188" spans="1:20" ht="15.75">
      <c r="A188" s="10">
        <v>1656</v>
      </c>
      <c r="C188" s="10">
        <v>112.5</v>
      </c>
      <c r="D188" s="10">
        <v>75</v>
      </c>
      <c r="H188" s="10">
        <f t="shared" si="16"/>
        <v>0</v>
      </c>
      <c r="I188" s="10">
        <f t="shared" si="17"/>
        <v>112.5</v>
      </c>
      <c r="J188" s="10">
        <f t="shared" si="18"/>
        <v>75</v>
      </c>
      <c r="K188" s="14"/>
      <c r="L188" s="84">
        <f t="shared" si="23"/>
        <v>0</v>
      </c>
      <c r="N188" s="85">
        <f>+'Silver '!D315</f>
        <v>0.27307</v>
      </c>
      <c r="P188" s="84">
        <f t="shared" si="19"/>
        <v>0</v>
      </c>
      <c r="Q188" s="84">
        <f t="shared" si="20"/>
        <v>30.720374999999997</v>
      </c>
      <c r="R188" s="84">
        <f t="shared" si="21"/>
        <v>20.480249999999998</v>
      </c>
      <c r="S188" s="14"/>
      <c r="T188" s="84">
        <f t="shared" si="22"/>
        <v>0</v>
      </c>
    </row>
    <row r="189" spans="1:20" ht="15.75">
      <c r="A189" s="10">
        <v>1657</v>
      </c>
      <c r="C189" s="10">
        <v>105</v>
      </c>
      <c r="D189" s="10">
        <v>60</v>
      </c>
      <c r="H189" s="10">
        <f t="shared" si="16"/>
        <v>0</v>
      </c>
      <c r="I189" s="10">
        <f t="shared" si="17"/>
        <v>105</v>
      </c>
      <c r="J189" s="10">
        <f t="shared" si="18"/>
        <v>60</v>
      </c>
      <c r="K189" s="14"/>
      <c r="L189" s="84">
        <f t="shared" si="23"/>
        <v>0</v>
      </c>
      <c r="N189" s="85">
        <f>+'Silver '!D316</f>
        <v>0.276</v>
      </c>
      <c r="P189" s="84">
        <f t="shared" si="19"/>
        <v>0</v>
      </c>
      <c r="Q189" s="84">
        <f t="shared" si="20"/>
        <v>28.980000000000004</v>
      </c>
      <c r="R189" s="84">
        <f t="shared" si="21"/>
        <v>16.560000000000002</v>
      </c>
      <c r="S189" s="14"/>
      <c r="T189" s="84">
        <f t="shared" si="22"/>
        <v>0</v>
      </c>
    </row>
    <row r="190" spans="1:20" ht="15.75">
      <c r="A190" s="10">
        <v>1658</v>
      </c>
      <c r="C190" s="10">
        <v>112.5</v>
      </c>
      <c r="D190" s="10">
        <v>75</v>
      </c>
      <c r="H190" s="10">
        <f t="shared" si="16"/>
        <v>0</v>
      </c>
      <c r="I190" s="10">
        <f t="shared" si="17"/>
        <v>112.5</v>
      </c>
      <c r="J190" s="10">
        <f t="shared" si="18"/>
        <v>75</v>
      </c>
      <c r="K190" s="14"/>
      <c r="L190" s="84">
        <f t="shared" si="23"/>
        <v>0</v>
      </c>
      <c r="N190" s="85">
        <f>+'Silver '!D317</f>
        <v>0.276</v>
      </c>
      <c r="P190" s="84">
        <f t="shared" si="19"/>
        <v>0</v>
      </c>
      <c r="Q190" s="84">
        <f t="shared" si="20"/>
        <v>31.050000000000004</v>
      </c>
      <c r="R190" s="84">
        <f t="shared" si="21"/>
        <v>20.700000000000003</v>
      </c>
      <c r="S190" s="14"/>
      <c r="T190" s="84">
        <f t="shared" si="22"/>
        <v>0</v>
      </c>
    </row>
    <row r="191" spans="1:20" ht="15.75">
      <c r="A191" s="10">
        <v>1659</v>
      </c>
      <c r="H191" s="10">
        <f t="shared" si="16"/>
        <v>0</v>
      </c>
      <c r="I191" s="10">
        <f t="shared" si="17"/>
        <v>0</v>
      </c>
      <c r="J191" s="10">
        <f t="shared" si="18"/>
        <v>0</v>
      </c>
      <c r="K191" s="14"/>
      <c r="L191" s="84">
        <f t="shared" si="23"/>
        <v>0</v>
      </c>
      <c r="N191" s="85">
        <f>+'Silver '!D318</f>
        <v>0.27116</v>
      </c>
      <c r="P191" s="84">
        <f t="shared" si="19"/>
        <v>0</v>
      </c>
      <c r="Q191" s="84">
        <f t="shared" si="20"/>
        <v>0</v>
      </c>
      <c r="R191" s="84">
        <f t="shared" si="21"/>
        <v>0</v>
      </c>
      <c r="S191" s="14"/>
      <c r="T191" s="84">
        <f t="shared" si="22"/>
        <v>0</v>
      </c>
    </row>
    <row r="192" spans="1:20" ht="15.75">
      <c r="A192" s="10">
        <v>1660</v>
      </c>
      <c r="C192" s="10">
        <v>105</v>
      </c>
      <c r="D192" s="10">
        <v>75</v>
      </c>
      <c r="F192" s="10">
        <v>7</v>
      </c>
      <c r="H192" s="10">
        <f t="shared" si="16"/>
        <v>0</v>
      </c>
      <c r="I192" s="10">
        <f t="shared" si="17"/>
        <v>105</v>
      </c>
      <c r="J192" s="10">
        <f t="shared" si="18"/>
        <v>75</v>
      </c>
      <c r="K192" s="14"/>
      <c r="L192" s="84">
        <f t="shared" si="23"/>
        <v>12.499999999999998</v>
      </c>
      <c r="N192" s="85">
        <f>+'Silver '!D319</f>
        <v>0.27116</v>
      </c>
      <c r="P192" s="84">
        <f t="shared" si="19"/>
        <v>0</v>
      </c>
      <c r="Q192" s="84">
        <f t="shared" si="20"/>
        <v>28.4718</v>
      </c>
      <c r="R192" s="84">
        <f t="shared" si="21"/>
        <v>20.337</v>
      </c>
      <c r="S192" s="14"/>
      <c r="T192" s="84">
        <f t="shared" si="22"/>
        <v>3.3894999999999995</v>
      </c>
    </row>
    <row r="193" spans="1:20" ht="15.75">
      <c r="A193" s="10">
        <v>1661</v>
      </c>
      <c r="H193" s="10">
        <f t="shared" si="16"/>
        <v>0</v>
      </c>
      <c r="I193" s="10">
        <f t="shared" si="17"/>
        <v>0</v>
      </c>
      <c r="J193" s="10">
        <f t="shared" si="18"/>
        <v>0</v>
      </c>
      <c r="K193" s="14"/>
      <c r="L193" s="84">
        <f t="shared" si="23"/>
        <v>0</v>
      </c>
      <c r="N193" s="85">
        <f>+'Silver '!D320</f>
        <v>0.27116</v>
      </c>
      <c r="P193" s="84">
        <f t="shared" si="19"/>
        <v>0</v>
      </c>
      <c r="Q193" s="84">
        <f t="shared" si="20"/>
        <v>0</v>
      </c>
      <c r="R193" s="84">
        <f t="shared" si="21"/>
        <v>0</v>
      </c>
      <c r="S193" s="14"/>
      <c r="T193" s="84">
        <f t="shared" si="22"/>
        <v>0</v>
      </c>
    </row>
    <row r="194" spans="1:20" ht="15.75">
      <c r="A194" s="10">
        <v>1662</v>
      </c>
      <c r="D194" s="10">
        <v>78.9</v>
      </c>
      <c r="H194" s="10">
        <f t="shared" si="16"/>
        <v>0</v>
      </c>
      <c r="I194" s="10">
        <f t="shared" si="17"/>
        <v>0</v>
      </c>
      <c r="J194" s="10">
        <f t="shared" si="18"/>
        <v>78.9</v>
      </c>
      <c r="K194" s="14"/>
      <c r="L194" s="84">
        <f t="shared" si="23"/>
        <v>0</v>
      </c>
      <c r="N194" s="85">
        <f>+'Silver '!D321</f>
        <v>0.27116</v>
      </c>
      <c r="P194" s="84">
        <f t="shared" si="19"/>
        <v>0</v>
      </c>
      <c r="Q194" s="84">
        <f t="shared" si="20"/>
        <v>0</v>
      </c>
      <c r="R194" s="84">
        <f t="shared" si="21"/>
        <v>21.394524000000004</v>
      </c>
      <c r="S194" s="14"/>
      <c r="T194" s="84">
        <f t="shared" si="22"/>
        <v>0</v>
      </c>
    </row>
    <row r="195" spans="1:20" ht="15.75">
      <c r="A195" s="10">
        <v>1663</v>
      </c>
      <c r="H195" s="10">
        <f t="shared" si="16"/>
        <v>0</v>
      </c>
      <c r="I195" s="10">
        <f t="shared" si="17"/>
        <v>0</v>
      </c>
      <c r="J195" s="10">
        <f t="shared" si="18"/>
        <v>0</v>
      </c>
      <c r="K195" s="14"/>
      <c r="L195" s="84">
        <f t="shared" si="23"/>
        <v>0</v>
      </c>
      <c r="N195" s="85">
        <f>+'Silver '!D322</f>
        <v>0.26686</v>
      </c>
      <c r="P195" s="84">
        <f t="shared" si="19"/>
        <v>0</v>
      </c>
      <c r="Q195" s="84">
        <f t="shared" si="20"/>
        <v>0</v>
      </c>
      <c r="R195" s="84">
        <f t="shared" si="21"/>
        <v>0</v>
      </c>
      <c r="S195" s="14"/>
      <c r="T195" s="84">
        <f t="shared" si="22"/>
        <v>0</v>
      </c>
    </row>
    <row r="196" spans="1:20" ht="15.75">
      <c r="A196" s="10">
        <v>1664</v>
      </c>
      <c r="H196" s="10">
        <f t="shared" si="16"/>
        <v>0</v>
      </c>
      <c r="I196" s="10">
        <f t="shared" si="17"/>
        <v>0</v>
      </c>
      <c r="J196" s="10">
        <f t="shared" si="18"/>
        <v>0</v>
      </c>
      <c r="K196" s="14"/>
      <c r="L196" s="84">
        <f t="shared" si="23"/>
        <v>0</v>
      </c>
      <c r="N196" s="85">
        <f>+'Silver '!D323</f>
        <v>0.26545</v>
      </c>
      <c r="P196" s="84">
        <f t="shared" si="19"/>
        <v>0</v>
      </c>
      <c r="Q196" s="84">
        <f t="shared" si="20"/>
        <v>0</v>
      </c>
      <c r="R196" s="84">
        <f t="shared" si="21"/>
        <v>0</v>
      </c>
      <c r="S196" s="14"/>
      <c r="T196" s="84">
        <f t="shared" si="22"/>
        <v>0</v>
      </c>
    </row>
    <row r="197" spans="1:20" ht="15.75">
      <c r="A197" s="10">
        <v>1665</v>
      </c>
      <c r="F197" s="10">
        <v>7.75</v>
      </c>
      <c r="H197" s="10">
        <f t="shared" si="16"/>
        <v>0</v>
      </c>
      <c r="I197" s="10">
        <f t="shared" si="17"/>
        <v>0</v>
      </c>
      <c r="J197" s="10">
        <f t="shared" si="18"/>
        <v>0</v>
      </c>
      <c r="K197" s="14"/>
      <c r="L197" s="84">
        <f t="shared" si="23"/>
        <v>13.839285714285714</v>
      </c>
      <c r="N197" s="85">
        <f>+'Silver '!D324</f>
        <v>0.26269</v>
      </c>
      <c r="P197" s="84">
        <f t="shared" si="19"/>
        <v>0</v>
      </c>
      <c r="Q197" s="84">
        <f t="shared" si="20"/>
        <v>0</v>
      </c>
      <c r="R197" s="84">
        <f t="shared" si="21"/>
        <v>0</v>
      </c>
      <c r="S197" s="14"/>
      <c r="T197" s="84">
        <f t="shared" si="22"/>
        <v>3.6354419642857136</v>
      </c>
    </row>
    <row r="198" spans="1:20" ht="15.75">
      <c r="A198" s="10">
        <v>1666</v>
      </c>
      <c r="C198" s="10">
        <v>102</v>
      </c>
      <c r="D198" s="10">
        <v>60</v>
      </c>
      <c r="F198" s="10">
        <v>9</v>
      </c>
      <c r="H198" s="10">
        <f t="shared" si="16"/>
        <v>0</v>
      </c>
      <c r="I198" s="10">
        <f t="shared" si="17"/>
        <v>102</v>
      </c>
      <c r="J198" s="10">
        <f t="shared" si="18"/>
        <v>60</v>
      </c>
      <c r="K198" s="14"/>
      <c r="L198" s="84">
        <f t="shared" si="23"/>
        <v>16.07142857142857</v>
      </c>
      <c r="N198" s="85">
        <f>+'Silver '!D325</f>
        <v>0.26269</v>
      </c>
      <c r="P198" s="84">
        <f t="shared" si="19"/>
        <v>0</v>
      </c>
      <c r="Q198" s="84">
        <f t="shared" si="20"/>
        <v>26.794379999999997</v>
      </c>
      <c r="R198" s="84">
        <f t="shared" si="21"/>
        <v>15.761399999999998</v>
      </c>
      <c r="S198" s="14"/>
      <c r="T198" s="84">
        <f t="shared" si="22"/>
        <v>4.221803571428571</v>
      </c>
    </row>
    <row r="199" spans="1:20" ht="15.75">
      <c r="A199" s="10">
        <v>1667</v>
      </c>
      <c r="H199" s="10">
        <f t="shared" si="16"/>
        <v>0</v>
      </c>
      <c r="I199" s="10">
        <f t="shared" si="17"/>
        <v>0</v>
      </c>
      <c r="J199" s="10">
        <f t="shared" si="18"/>
        <v>0</v>
      </c>
      <c r="K199" s="14"/>
      <c r="L199" s="84">
        <f t="shared" si="23"/>
        <v>0</v>
      </c>
      <c r="N199" s="85">
        <f>+'Silver '!D326</f>
        <v>0.25865</v>
      </c>
      <c r="P199" s="84">
        <f t="shared" si="19"/>
        <v>0</v>
      </c>
      <c r="Q199" s="84">
        <f t="shared" si="20"/>
        <v>0</v>
      </c>
      <c r="R199" s="84">
        <f t="shared" si="21"/>
        <v>0</v>
      </c>
      <c r="S199" s="14"/>
      <c r="T199" s="84">
        <f t="shared" si="22"/>
        <v>0</v>
      </c>
    </row>
    <row r="200" spans="1:20" ht="15.75">
      <c r="A200" s="10">
        <v>1668</v>
      </c>
      <c r="H200" s="10">
        <f t="shared" si="16"/>
        <v>0</v>
      </c>
      <c r="I200" s="10">
        <f t="shared" si="17"/>
        <v>0</v>
      </c>
      <c r="J200" s="10">
        <f t="shared" si="18"/>
        <v>0</v>
      </c>
      <c r="K200" s="14"/>
      <c r="L200" s="84">
        <f t="shared" si="23"/>
        <v>0</v>
      </c>
      <c r="N200" s="85">
        <f>+'Silver '!D327</f>
        <v>0.25865</v>
      </c>
      <c r="P200" s="84">
        <f t="shared" si="19"/>
        <v>0</v>
      </c>
      <c r="Q200" s="84">
        <f t="shared" si="20"/>
        <v>0</v>
      </c>
      <c r="R200" s="84">
        <f t="shared" si="21"/>
        <v>0</v>
      </c>
      <c r="S200" s="14"/>
      <c r="T200" s="84">
        <f t="shared" si="22"/>
        <v>0</v>
      </c>
    </row>
    <row r="201" spans="1:20" ht="15.75">
      <c r="A201" s="10">
        <v>1669</v>
      </c>
      <c r="H201" s="10">
        <f t="shared" si="16"/>
        <v>0</v>
      </c>
      <c r="I201" s="10">
        <f t="shared" si="17"/>
        <v>0</v>
      </c>
      <c r="J201" s="10">
        <f t="shared" si="18"/>
        <v>0</v>
      </c>
      <c r="K201" s="14"/>
      <c r="L201" s="84">
        <f t="shared" si="23"/>
        <v>0</v>
      </c>
      <c r="N201" s="85">
        <f>+'Silver '!D328</f>
        <v>0.25865</v>
      </c>
      <c r="P201" s="84">
        <f t="shared" si="19"/>
        <v>0</v>
      </c>
      <c r="Q201" s="84">
        <f t="shared" si="20"/>
        <v>0</v>
      </c>
      <c r="R201" s="84">
        <f t="shared" si="21"/>
        <v>0</v>
      </c>
      <c r="S201" s="14"/>
      <c r="T201" s="84">
        <f t="shared" si="22"/>
        <v>0</v>
      </c>
    </row>
    <row r="202" spans="1:20" ht="15.75">
      <c r="A202" s="10">
        <v>1670</v>
      </c>
      <c r="C202" s="10">
        <v>105</v>
      </c>
      <c r="D202" s="10">
        <v>72</v>
      </c>
      <c r="H202" s="10">
        <f t="shared" si="16"/>
        <v>0</v>
      </c>
      <c r="I202" s="10">
        <f t="shared" si="17"/>
        <v>105</v>
      </c>
      <c r="J202" s="10">
        <f t="shared" si="18"/>
        <v>72</v>
      </c>
      <c r="K202" s="14"/>
      <c r="L202" s="84">
        <f t="shared" si="23"/>
        <v>0</v>
      </c>
      <c r="N202" s="85">
        <f>+'Silver '!D329</f>
        <v>0.25865</v>
      </c>
      <c r="P202" s="84">
        <f t="shared" si="19"/>
        <v>0</v>
      </c>
      <c r="Q202" s="84">
        <f t="shared" si="20"/>
        <v>27.15825</v>
      </c>
      <c r="R202" s="84">
        <f t="shared" si="21"/>
        <v>18.622799999999998</v>
      </c>
      <c r="S202" s="14"/>
      <c r="T202" s="84">
        <f t="shared" si="22"/>
        <v>0</v>
      </c>
    </row>
    <row r="203" spans="1:20" ht="15.75">
      <c r="A203" s="10">
        <v>1671</v>
      </c>
      <c r="D203" s="10">
        <v>57</v>
      </c>
      <c r="H203" s="10">
        <f t="shared" si="16"/>
        <v>0</v>
      </c>
      <c r="I203" s="10">
        <f t="shared" si="17"/>
        <v>0</v>
      </c>
      <c r="J203" s="10">
        <f t="shared" si="18"/>
        <v>57</v>
      </c>
      <c r="K203" s="14"/>
      <c r="L203" s="84">
        <f t="shared" si="23"/>
        <v>0</v>
      </c>
      <c r="N203" s="85">
        <f>+'Silver '!D330</f>
        <v>0.25865</v>
      </c>
      <c r="P203" s="84">
        <f t="shared" si="19"/>
        <v>0</v>
      </c>
      <c r="Q203" s="84">
        <f t="shared" si="20"/>
        <v>0</v>
      </c>
      <c r="R203" s="84">
        <f t="shared" si="21"/>
        <v>14.74305</v>
      </c>
      <c r="S203" s="14"/>
      <c r="T203" s="84">
        <f t="shared" si="22"/>
        <v>0</v>
      </c>
    </row>
    <row r="204" spans="1:20" ht="15.75">
      <c r="A204" s="10">
        <v>1672</v>
      </c>
      <c r="C204" s="10">
        <v>102</v>
      </c>
      <c r="D204" s="10">
        <v>64</v>
      </c>
      <c r="H204" s="10">
        <f t="shared" si="16"/>
        <v>0</v>
      </c>
      <c r="I204" s="10">
        <f t="shared" si="17"/>
        <v>102</v>
      </c>
      <c r="J204" s="10">
        <f t="shared" si="18"/>
        <v>64</v>
      </c>
      <c r="K204" s="14"/>
      <c r="L204" s="84">
        <f t="shared" si="23"/>
        <v>0</v>
      </c>
      <c r="N204" s="85">
        <f>+'Silver '!D331</f>
        <v>0.25865</v>
      </c>
      <c r="P204" s="84">
        <f t="shared" si="19"/>
        <v>0</v>
      </c>
      <c r="Q204" s="84">
        <f t="shared" si="20"/>
        <v>26.3823</v>
      </c>
      <c r="R204" s="84">
        <f t="shared" si="21"/>
        <v>16.5536</v>
      </c>
      <c r="S204" s="14"/>
      <c r="T204" s="84">
        <f t="shared" si="22"/>
        <v>0</v>
      </c>
    </row>
    <row r="205" spans="1:20" ht="15.75">
      <c r="A205" s="10">
        <v>1673</v>
      </c>
      <c r="H205" s="10">
        <f t="shared" si="16"/>
        <v>0</v>
      </c>
      <c r="I205" s="10">
        <f t="shared" si="17"/>
        <v>0</v>
      </c>
      <c r="J205" s="10">
        <f t="shared" si="18"/>
        <v>0</v>
      </c>
      <c r="K205" s="14"/>
      <c r="L205" s="84">
        <f t="shared" si="23"/>
        <v>0</v>
      </c>
      <c r="N205" s="85">
        <f>+'Silver '!D332</f>
        <v>0.25865</v>
      </c>
      <c r="P205" s="84">
        <f t="shared" si="19"/>
        <v>0</v>
      </c>
      <c r="Q205" s="84">
        <f t="shared" si="20"/>
        <v>0</v>
      </c>
      <c r="R205" s="84">
        <f t="shared" si="21"/>
        <v>0</v>
      </c>
      <c r="S205" s="14"/>
      <c r="T205" s="84">
        <f t="shared" si="22"/>
        <v>0</v>
      </c>
    </row>
    <row r="206" spans="1:20" ht="15.75">
      <c r="A206" s="10">
        <v>1674</v>
      </c>
      <c r="C206" s="10">
        <v>90</v>
      </c>
      <c r="D206" s="10">
        <v>54</v>
      </c>
      <c r="H206" s="10">
        <f t="shared" si="16"/>
        <v>0</v>
      </c>
      <c r="I206" s="10">
        <f t="shared" si="17"/>
        <v>90</v>
      </c>
      <c r="J206" s="10">
        <f t="shared" si="18"/>
        <v>54</v>
      </c>
      <c r="K206" s="14"/>
      <c r="L206" s="84">
        <f t="shared" si="23"/>
        <v>0</v>
      </c>
      <c r="N206" s="85">
        <f>+'Silver '!D333</f>
        <v>0.25733</v>
      </c>
      <c r="P206" s="84">
        <f t="shared" si="19"/>
        <v>0</v>
      </c>
      <c r="Q206" s="84">
        <f t="shared" si="20"/>
        <v>23.1597</v>
      </c>
      <c r="R206" s="84">
        <f t="shared" si="21"/>
        <v>13.89582</v>
      </c>
      <c r="S206" s="14"/>
      <c r="T206" s="84">
        <f t="shared" si="22"/>
        <v>0</v>
      </c>
    </row>
    <row r="207" spans="1:20" ht="15.75">
      <c r="A207" s="10">
        <v>1675</v>
      </c>
      <c r="H207" s="10">
        <f t="shared" si="16"/>
        <v>0</v>
      </c>
      <c r="I207" s="10">
        <f t="shared" si="17"/>
        <v>0</v>
      </c>
      <c r="J207" s="10">
        <f t="shared" si="18"/>
        <v>0</v>
      </c>
      <c r="K207" s="14"/>
      <c r="L207" s="84">
        <f t="shared" si="23"/>
        <v>0</v>
      </c>
      <c r="N207" s="85">
        <f>+'Silver '!D334</f>
        <v>0.25473</v>
      </c>
      <c r="P207" s="84">
        <f t="shared" si="19"/>
        <v>0</v>
      </c>
      <c r="Q207" s="84">
        <f t="shared" si="20"/>
        <v>0</v>
      </c>
      <c r="R207" s="84">
        <f t="shared" si="21"/>
        <v>0</v>
      </c>
      <c r="S207" s="14"/>
      <c r="T207" s="84">
        <f t="shared" si="22"/>
        <v>0</v>
      </c>
    </row>
    <row r="208" spans="1:20" ht="15.75">
      <c r="A208" s="10">
        <v>1676</v>
      </c>
      <c r="D208" s="10">
        <v>51</v>
      </c>
      <c r="H208" s="10">
        <f t="shared" si="16"/>
        <v>0</v>
      </c>
      <c r="I208" s="10">
        <f t="shared" si="17"/>
        <v>0</v>
      </c>
      <c r="J208" s="10">
        <f t="shared" si="18"/>
        <v>51</v>
      </c>
      <c r="K208" s="14"/>
      <c r="L208" s="84">
        <f t="shared" si="23"/>
        <v>0</v>
      </c>
      <c r="N208" s="85">
        <f>+'Silver '!D335</f>
        <v>0.24724</v>
      </c>
      <c r="P208" s="84">
        <f t="shared" si="19"/>
        <v>0</v>
      </c>
      <c r="Q208" s="84">
        <f t="shared" si="20"/>
        <v>0</v>
      </c>
      <c r="R208" s="84">
        <f t="shared" si="21"/>
        <v>12.60924</v>
      </c>
      <c r="S208" s="14"/>
      <c r="T208" s="84">
        <f t="shared" si="22"/>
        <v>0</v>
      </c>
    </row>
    <row r="209" spans="1:20" ht="15.75">
      <c r="A209" s="10">
        <v>1677</v>
      </c>
      <c r="C209" s="10">
        <v>90</v>
      </c>
      <c r="D209" s="10">
        <v>57</v>
      </c>
      <c r="H209" s="10">
        <f aca="true" t="shared" si="24" ref="H209:H272">+B209</f>
        <v>0</v>
      </c>
      <c r="I209" s="10">
        <f aca="true" t="shared" si="25" ref="I209:I272">+C209</f>
        <v>90</v>
      </c>
      <c r="J209" s="10">
        <f aca="true" t="shared" si="26" ref="J209:J272">+D209</f>
        <v>57</v>
      </c>
      <c r="K209" s="14"/>
      <c r="L209" s="84">
        <f t="shared" si="23"/>
        <v>0</v>
      </c>
      <c r="N209" s="85">
        <f>+'Silver '!D336</f>
        <v>0.24724</v>
      </c>
      <c r="P209" s="84">
        <f t="shared" si="19"/>
        <v>0</v>
      </c>
      <c r="Q209" s="84">
        <f t="shared" si="20"/>
        <v>22.2516</v>
      </c>
      <c r="R209" s="84">
        <f t="shared" si="21"/>
        <v>14.09268</v>
      </c>
      <c r="S209" s="14"/>
      <c r="T209" s="84">
        <f t="shared" si="22"/>
        <v>0</v>
      </c>
    </row>
    <row r="210" spans="1:20" ht="15.75">
      <c r="A210" s="10">
        <v>1678</v>
      </c>
      <c r="C210" s="10">
        <v>102</v>
      </c>
      <c r="D210" s="10">
        <v>60</v>
      </c>
      <c r="H210" s="10">
        <f t="shared" si="24"/>
        <v>0</v>
      </c>
      <c r="I210" s="10">
        <f t="shared" si="25"/>
        <v>102</v>
      </c>
      <c r="J210" s="10">
        <f t="shared" si="26"/>
        <v>60</v>
      </c>
      <c r="K210" s="14"/>
      <c r="L210" s="84">
        <f t="shared" si="23"/>
        <v>0</v>
      </c>
      <c r="N210" s="85">
        <f>+'Silver '!D337</f>
        <v>0.24724</v>
      </c>
      <c r="P210" s="84">
        <f aca="true" t="shared" si="27" ref="P210:P273">+H210*$N210</f>
        <v>0</v>
      </c>
      <c r="Q210" s="84">
        <f aca="true" t="shared" si="28" ref="Q210:Q273">+I210*$N210</f>
        <v>25.21848</v>
      </c>
      <c r="R210" s="84">
        <f aca="true" t="shared" si="29" ref="R210:R273">+J210*$N210</f>
        <v>14.834399999999999</v>
      </c>
      <c r="S210" s="14"/>
      <c r="T210" s="84">
        <f aca="true" t="shared" si="30" ref="T210:T273">+L210*$N210</f>
        <v>0</v>
      </c>
    </row>
    <row r="211" spans="1:20" ht="15.75">
      <c r="A211" s="10">
        <v>1679</v>
      </c>
      <c r="H211" s="10">
        <f t="shared" si="24"/>
        <v>0</v>
      </c>
      <c r="I211" s="10">
        <f t="shared" si="25"/>
        <v>0</v>
      </c>
      <c r="J211" s="10">
        <f t="shared" si="26"/>
        <v>0</v>
      </c>
      <c r="K211" s="14"/>
      <c r="L211" s="84">
        <f aca="true" t="shared" si="31" ref="L211:L274">+F211/0.56</f>
        <v>0</v>
      </c>
      <c r="N211" s="85">
        <f>+'Silver '!D338</f>
        <v>0.24724</v>
      </c>
      <c r="P211" s="84">
        <f t="shared" si="27"/>
        <v>0</v>
      </c>
      <c r="Q211" s="84">
        <f t="shared" si="28"/>
        <v>0</v>
      </c>
      <c r="R211" s="84">
        <f t="shared" si="29"/>
        <v>0</v>
      </c>
      <c r="S211" s="14"/>
      <c r="T211" s="84">
        <f t="shared" si="30"/>
        <v>0</v>
      </c>
    </row>
    <row r="212" spans="1:20" ht="15.75">
      <c r="A212" s="10">
        <v>1680</v>
      </c>
      <c r="C212" s="10">
        <v>92.5</v>
      </c>
      <c r="D212" s="10">
        <v>60</v>
      </c>
      <c r="H212" s="10">
        <f t="shared" si="24"/>
        <v>0</v>
      </c>
      <c r="I212" s="10">
        <f t="shared" si="25"/>
        <v>92.5</v>
      </c>
      <c r="J212" s="10">
        <f t="shared" si="26"/>
        <v>60</v>
      </c>
      <c r="K212" s="14"/>
      <c r="L212" s="84">
        <f t="shared" si="31"/>
        <v>0</v>
      </c>
      <c r="N212" s="85">
        <f>+'Silver '!D339</f>
        <v>0.24724</v>
      </c>
      <c r="P212" s="84">
        <f t="shared" si="27"/>
        <v>0</v>
      </c>
      <c r="Q212" s="84">
        <f t="shared" si="28"/>
        <v>22.869699999999998</v>
      </c>
      <c r="R212" s="84">
        <f t="shared" si="29"/>
        <v>14.834399999999999</v>
      </c>
      <c r="S212" s="14"/>
      <c r="T212" s="84">
        <f t="shared" si="30"/>
        <v>0</v>
      </c>
    </row>
    <row r="213" spans="1:20" ht="15.75">
      <c r="A213" s="10">
        <v>1681</v>
      </c>
      <c r="C213" s="10">
        <v>104.2</v>
      </c>
      <c r="D213" s="10">
        <v>60</v>
      </c>
      <c r="F213" s="10">
        <v>7</v>
      </c>
      <c r="H213" s="10">
        <f t="shared" si="24"/>
        <v>0</v>
      </c>
      <c r="I213" s="10">
        <f t="shared" si="25"/>
        <v>104.2</v>
      </c>
      <c r="J213" s="10">
        <f t="shared" si="26"/>
        <v>60</v>
      </c>
      <c r="K213" s="14"/>
      <c r="L213" s="84">
        <f t="shared" si="31"/>
        <v>12.499999999999998</v>
      </c>
      <c r="N213" s="85">
        <f>+'Silver '!D340</f>
        <v>0.24724</v>
      </c>
      <c r="P213" s="84">
        <f t="shared" si="27"/>
        <v>0</v>
      </c>
      <c r="Q213" s="84">
        <f t="shared" si="28"/>
        <v>25.762408</v>
      </c>
      <c r="R213" s="84">
        <f t="shared" si="29"/>
        <v>14.834399999999999</v>
      </c>
      <c r="S213" s="14"/>
      <c r="T213" s="84">
        <f t="shared" si="30"/>
        <v>3.0904999999999996</v>
      </c>
    </row>
    <row r="214" spans="1:20" ht="15.75">
      <c r="A214" s="10">
        <v>1682</v>
      </c>
      <c r="F214" s="10">
        <v>7</v>
      </c>
      <c r="H214" s="10">
        <f t="shared" si="24"/>
        <v>0</v>
      </c>
      <c r="I214" s="10">
        <f t="shared" si="25"/>
        <v>0</v>
      </c>
      <c r="J214" s="10">
        <f t="shared" si="26"/>
        <v>0</v>
      </c>
      <c r="K214" s="14"/>
      <c r="L214" s="84">
        <f t="shared" si="31"/>
        <v>12.499999999999998</v>
      </c>
      <c r="N214" s="85">
        <f>+'Silver '!D341</f>
        <v>0.24724</v>
      </c>
      <c r="P214" s="84">
        <f t="shared" si="27"/>
        <v>0</v>
      </c>
      <c r="Q214" s="84">
        <f t="shared" si="28"/>
        <v>0</v>
      </c>
      <c r="R214" s="84">
        <f t="shared" si="29"/>
        <v>0</v>
      </c>
      <c r="S214" s="14"/>
      <c r="T214" s="84">
        <f t="shared" si="30"/>
        <v>3.0904999999999996</v>
      </c>
    </row>
    <row r="215" spans="1:20" ht="15.75">
      <c r="A215" s="10">
        <v>1683</v>
      </c>
      <c r="C215" s="10">
        <v>105</v>
      </c>
      <c r="D215" s="10">
        <v>60</v>
      </c>
      <c r="H215" s="10">
        <f t="shared" si="24"/>
        <v>0</v>
      </c>
      <c r="I215" s="10">
        <f t="shared" si="25"/>
        <v>105</v>
      </c>
      <c r="J215" s="10">
        <f t="shared" si="26"/>
        <v>60</v>
      </c>
      <c r="K215" s="14"/>
      <c r="L215" s="84">
        <f t="shared" si="31"/>
        <v>0</v>
      </c>
      <c r="N215" s="85">
        <f>+'Silver '!D342</f>
        <v>0.24017</v>
      </c>
      <c r="P215" s="84">
        <f t="shared" si="27"/>
        <v>0</v>
      </c>
      <c r="Q215" s="84">
        <f t="shared" si="28"/>
        <v>25.21785</v>
      </c>
      <c r="R215" s="84">
        <f t="shared" si="29"/>
        <v>14.4102</v>
      </c>
      <c r="S215" s="14"/>
      <c r="T215" s="84">
        <f t="shared" si="30"/>
        <v>0</v>
      </c>
    </row>
    <row r="216" spans="1:20" ht="15.75">
      <c r="A216" s="10">
        <v>1684</v>
      </c>
      <c r="C216" s="10">
        <v>114</v>
      </c>
      <c r="D216" s="10">
        <v>72</v>
      </c>
      <c r="H216" s="10">
        <f t="shared" si="24"/>
        <v>0</v>
      </c>
      <c r="I216" s="10">
        <f t="shared" si="25"/>
        <v>114</v>
      </c>
      <c r="J216" s="10">
        <f t="shared" si="26"/>
        <v>72</v>
      </c>
      <c r="K216" s="14"/>
      <c r="L216" s="84">
        <f t="shared" si="31"/>
        <v>0</v>
      </c>
      <c r="N216" s="85">
        <f>+'Silver '!D343</f>
        <v>0.24017</v>
      </c>
      <c r="P216" s="84">
        <f t="shared" si="27"/>
        <v>0</v>
      </c>
      <c r="Q216" s="84">
        <f t="shared" si="28"/>
        <v>27.379379999999998</v>
      </c>
      <c r="R216" s="84">
        <f t="shared" si="29"/>
        <v>17.29224</v>
      </c>
      <c r="S216" s="14"/>
      <c r="T216" s="84">
        <f t="shared" si="30"/>
        <v>0</v>
      </c>
    </row>
    <row r="217" spans="1:20" ht="15.75">
      <c r="A217" s="10">
        <v>1685</v>
      </c>
      <c r="C217" s="10">
        <v>115.5</v>
      </c>
      <c r="D217" s="10">
        <v>72</v>
      </c>
      <c r="F217" s="10">
        <v>9.83</v>
      </c>
      <c r="H217" s="10">
        <f t="shared" si="24"/>
        <v>0</v>
      </c>
      <c r="I217" s="10">
        <f t="shared" si="25"/>
        <v>115.5</v>
      </c>
      <c r="J217" s="10">
        <f t="shared" si="26"/>
        <v>72</v>
      </c>
      <c r="K217" s="14"/>
      <c r="L217" s="84">
        <f t="shared" si="31"/>
        <v>17.553571428571427</v>
      </c>
      <c r="N217" s="85">
        <f>+'Silver '!D344</f>
        <v>0.24017</v>
      </c>
      <c r="P217" s="84">
        <f t="shared" si="27"/>
        <v>0</v>
      </c>
      <c r="Q217" s="84">
        <f t="shared" si="28"/>
        <v>27.739635</v>
      </c>
      <c r="R217" s="84">
        <f t="shared" si="29"/>
        <v>17.29224</v>
      </c>
      <c r="S217" s="14"/>
      <c r="T217" s="84">
        <f t="shared" si="30"/>
        <v>4.2158412499999995</v>
      </c>
    </row>
    <row r="218" spans="1:20" ht="15.75">
      <c r="A218" s="10">
        <v>1686</v>
      </c>
      <c r="C218" s="10">
        <v>111</v>
      </c>
      <c r="D218" s="10">
        <v>72</v>
      </c>
      <c r="H218" s="10">
        <f t="shared" si="24"/>
        <v>0</v>
      </c>
      <c r="I218" s="10">
        <f t="shared" si="25"/>
        <v>111</v>
      </c>
      <c r="J218" s="10">
        <f t="shared" si="26"/>
        <v>72</v>
      </c>
      <c r="K218" s="14"/>
      <c r="L218" s="84">
        <f t="shared" si="31"/>
        <v>0</v>
      </c>
      <c r="N218" s="85">
        <f>+'Silver '!D345</f>
        <v>0.24017</v>
      </c>
      <c r="P218" s="84">
        <f t="shared" si="27"/>
        <v>0</v>
      </c>
      <c r="Q218" s="84">
        <f t="shared" si="28"/>
        <v>26.65887</v>
      </c>
      <c r="R218" s="84">
        <f t="shared" si="29"/>
        <v>17.29224</v>
      </c>
      <c r="S218" s="14"/>
      <c r="T218" s="84">
        <f t="shared" si="30"/>
        <v>0</v>
      </c>
    </row>
    <row r="219" spans="1:20" ht="15.75">
      <c r="A219" s="10">
        <v>1687</v>
      </c>
      <c r="C219" s="10">
        <v>132</v>
      </c>
      <c r="D219" s="10">
        <v>72</v>
      </c>
      <c r="F219" s="10">
        <v>8</v>
      </c>
      <c r="H219" s="10">
        <f t="shared" si="24"/>
        <v>0</v>
      </c>
      <c r="I219" s="10">
        <f t="shared" si="25"/>
        <v>132</v>
      </c>
      <c r="J219" s="10">
        <f t="shared" si="26"/>
        <v>72</v>
      </c>
      <c r="K219" s="14"/>
      <c r="L219" s="84">
        <f t="shared" si="31"/>
        <v>14.285714285714285</v>
      </c>
      <c r="N219" s="85">
        <f>+'Silver '!D346</f>
        <v>0.24017</v>
      </c>
      <c r="P219" s="84">
        <f t="shared" si="27"/>
        <v>0</v>
      </c>
      <c r="Q219" s="84">
        <f t="shared" si="28"/>
        <v>31.70244</v>
      </c>
      <c r="R219" s="84">
        <f t="shared" si="29"/>
        <v>17.29224</v>
      </c>
      <c r="S219" s="14"/>
      <c r="T219" s="84">
        <f t="shared" si="30"/>
        <v>3.4309999999999996</v>
      </c>
    </row>
    <row r="220" spans="1:20" ht="15.75">
      <c r="A220" s="10">
        <v>1688</v>
      </c>
      <c r="C220" s="10">
        <v>108</v>
      </c>
      <c r="D220" s="10">
        <v>72</v>
      </c>
      <c r="H220" s="10">
        <f t="shared" si="24"/>
        <v>0</v>
      </c>
      <c r="I220" s="10">
        <f t="shared" si="25"/>
        <v>108</v>
      </c>
      <c r="J220" s="10">
        <f t="shared" si="26"/>
        <v>72</v>
      </c>
      <c r="K220" s="14"/>
      <c r="L220" s="84">
        <f t="shared" si="31"/>
        <v>0</v>
      </c>
      <c r="N220" s="85">
        <f>+'Silver '!D347</f>
        <v>0.24017</v>
      </c>
      <c r="P220" s="84">
        <f t="shared" si="27"/>
        <v>0</v>
      </c>
      <c r="Q220" s="84">
        <f t="shared" si="28"/>
        <v>25.93836</v>
      </c>
      <c r="R220" s="84">
        <f t="shared" si="29"/>
        <v>17.29224</v>
      </c>
      <c r="S220" s="14"/>
      <c r="T220" s="84">
        <f t="shared" si="30"/>
        <v>0</v>
      </c>
    </row>
    <row r="221" spans="1:20" ht="15.75">
      <c r="A221" s="10">
        <v>1689</v>
      </c>
      <c r="C221" s="10">
        <v>111</v>
      </c>
      <c r="F221" s="10">
        <v>9</v>
      </c>
      <c r="H221" s="10">
        <f t="shared" si="24"/>
        <v>0</v>
      </c>
      <c r="I221" s="10">
        <f t="shared" si="25"/>
        <v>111</v>
      </c>
      <c r="J221" s="10">
        <f t="shared" si="26"/>
        <v>0</v>
      </c>
      <c r="K221" s="14"/>
      <c r="L221" s="84">
        <f t="shared" si="31"/>
        <v>16.07142857142857</v>
      </c>
      <c r="N221" s="85">
        <f>+'Silver '!D348</f>
        <v>0.24017</v>
      </c>
      <c r="P221" s="84">
        <f t="shared" si="27"/>
        <v>0</v>
      </c>
      <c r="Q221" s="84">
        <f t="shared" si="28"/>
        <v>26.65887</v>
      </c>
      <c r="R221" s="84">
        <f t="shared" si="29"/>
        <v>0</v>
      </c>
      <c r="S221" s="14"/>
      <c r="T221" s="84">
        <f t="shared" si="30"/>
        <v>3.8598749999999993</v>
      </c>
    </row>
    <row r="222" spans="1:20" ht="15.75">
      <c r="A222" s="10">
        <v>1690</v>
      </c>
      <c r="C222" s="10">
        <v>111</v>
      </c>
      <c r="H222" s="10">
        <f t="shared" si="24"/>
        <v>0</v>
      </c>
      <c r="I222" s="10">
        <f t="shared" si="25"/>
        <v>111</v>
      </c>
      <c r="J222" s="10">
        <f t="shared" si="26"/>
        <v>0</v>
      </c>
      <c r="K222" s="14"/>
      <c r="L222" s="84">
        <f t="shared" si="31"/>
        <v>0</v>
      </c>
      <c r="N222" s="85">
        <f>+'Silver '!D349</f>
        <v>0.24017</v>
      </c>
      <c r="P222" s="84">
        <f t="shared" si="27"/>
        <v>0</v>
      </c>
      <c r="Q222" s="84">
        <f t="shared" si="28"/>
        <v>26.65887</v>
      </c>
      <c r="R222" s="84">
        <f t="shared" si="29"/>
        <v>0</v>
      </c>
      <c r="S222" s="14"/>
      <c r="T222" s="84">
        <f t="shared" si="30"/>
        <v>0</v>
      </c>
    </row>
    <row r="223" spans="1:20" ht="15.75">
      <c r="A223" s="10">
        <v>1691</v>
      </c>
      <c r="C223" s="10">
        <v>120</v>
      </c>
      <c r="D223" s="10">
        <v>72</v>
      </c>
      <c r="F223" s="10">
        <v>8</v>
      </c>
      <c r="H223" s="10">
        <f t="shared" si="24"/>
        <v>0</v>
      </c>
      <c r="I223" s="10">
        <f t="shared" si="25"/>
        <v>120</v>
      </c>
      <c r="J223" s="10">
        <f t="shared" si="26"/>
        <v>72</v>
      </c>
      <c r="K223" s="14"/>
      <c r="L223" s="84">
        <f t="shared" si="31"/>
        <v>14.285714285714285</v>
      </c>
      <c r="N223" s="85">
        <f>+'Silver '!D350</f>
        <v>0.21015</v>
      </c>
      <c r="P223" s="84">
        <f t="shared" si="27"/>
        <v>0</v>
      </c>
      <c r="Q223" s="84">
        <f t="shared" si="28"/>
        <v>25.218</v>
      </c>
      <c r="R223" s="84">
        <f t="shared" si="29"/>
        <v>15.1308</v>
      </c>
      <c r="S223" s="14"/>
      <c r="T223" s="84">
        <f t="shared" si="30"/>
        <v>3.002142857142857</v>
      </c>
    </row>
    <row r="224" spans="1:20" ht="15.75">
      <c r="A224" s="10">
        <v>1692</v>
      </c>
      <c r="C224" s="10">
        <v>126</v>
      </c>
      <c r="D224" s="10">
        <v>72</v>
      </c>
      <c r="F224" s="10">
        <v>9</v>
      </c>
      <c r="H224" s="10">
        <f t="shared" si="24"/>
        <v>0</v>
      </c>
      <c r="I224" s="10">
        <f t="shared" si="25"/>
        <v>126</v>
      </c>
      <c r="J224" s="10">
        <f t="shared" si="26"/>
        <v>72</v>
      </c>
      <c r="K224" s="14"/>
      <c r="L224" s="84">
        <f t="shared" si="31"/>
        <v>16.07142857142857</v>
      </c>
      <c r="N224" s="85">
        <f>+'Silver '!D351</f>
        <v>0.21015</v>
      </c>
      <c r="P224" s="84">
        <f t="shared" si="27"/>
        <v>0</v>
      </c>
      <c r="Q224" s="84">
        <f t="shared" si="28"/>
        <v>26.4789</v>
      </c>
      <c r="R224" s="84">
        <f t="shared" si="29"/>
        <v>15.1308</v>
      </c>
      <c r="S224" s="14"/>
      <c r="T224" s="84">
        <f t="shared" si="30"/>
        <v>3.377410714285714</v>
      </c>
    </row>
    <row r="225" spans="1:20" ht="15.75">
      <c r="A225" s="10">
        <v>1693</v>
      </c>
      <c r="C225" s="10">
        <v>168</v>
      </c>
      <c r="D225" s="10">
        <v>105</v>
      </c>
      <c r="F225" s="10">
        <v>9</v>
      </c>
      <c r="H225" s="10">
        <f t="shared" si="24"/>
        <v>0</v>
      </c>
      <c r="I225" s="10">
        <f t="shared" si="25"/>
        <v>168</v>
      </c>
      <c r="J225" s="10">
        <f t="shared" si="26"/>
        <v>105</v>
      </c>
      <c r="K225" s="14"/>
      <c r="L225" s="84">
        <f t="shared" si="31"/>
        <v>16.07142857142857</v>
      </c>
      <c r="N225" s="85">
        <f>+'Silver '!D352</f>
        <v>0.21015</v>
      </c>
      <c r="P225" s="84">
        <f t="shared" si="27"/>
        <v>0</v>
      </c>
      <c r="Q225" s="84">
        <f t="shared" si="28"/>
        <v>35.3052</v>
      </c>
      <c r="R225" s="84">
        <f t="shared" si="29"/>
        <v>22.06575</v>
      </c>
      <c r="S225" s="14"/>
      <c r="T225" s="84">
        <f t="shared" si="30"/>
        <v>3.377410714285714</v>
      </c>
    </row>
    <row r="226" spans="1:20" ht="15.75">
      <c r="A226" s="10">
        <v>1694</v>
      </c>
      <c r="C226" s="10">
        <v>210</v>
      </c>
      <c r="D226" s="10">
        <v>138</v>
      </c>
      <c r="F226" s="10">
        <v>9</v>
      </c>
      <c r="H226" s="10">
        <f t="shared" si="24"/>
        <v>0</v>
      </c>
      <c r="I226" s="10">
        <f t="shared" si="25"/>
        <v>210</v>
      </c>
      <c r="J226" s="10">
        <f t="shared" si="26"/>
        <v>138</v>
      </c>
      <c r="K226" s="14"/>
      <c r="L226" s="84">
        <f t="shared" si="31"/>
        <v>16.07142857142857</v>
      </c>
      <c r="N226" s="85">
        <f>+'Silver '!D353</f>
        <v>0.21015</v>
      </c>
      <c r="P226" s="84">
        <f t="shared" si="27"/>
        <v>0</v>
      </c>
      <c r="Q226" s="84">
        <f t="shared" si="28"/>
        <v>44.1315</v>
      </c>
      <c r="R226" s="84">
        <f t="shared" si="29"/>
        <v>29.000700000000002</v>
      </c>
      <c r="S226" s="14"/>
      <c r="T226" s="84">
        <f t="shared" si="30"/>
        <v>3.377410714285714</v>
      </c>
    </row>
    <row r="227" spans="1:20" ht="15.75">
      <c r="A227" s="10">
        <v>1695</v>
      </c>
      <c r="C227" s="10">
        <v>210</v>
      </c>
      <c r="D227" s="10">
        <v>136.5</v>
      </c>
      <c r="F227" s="10">
        <v>10.5</v>
      </c>
      <c r="H227" s="10">
        <f t="shared" si="24"/>
        <v>0</v>
      </c>
      <c r="I227" s="10">
        <f t="shared" si="25"/>
        <v>210</v>
      </c>
      <c r="J227" s="10">
        <f t="shared" si="26"/>
        <v>136.5</v>
      </c>
      <c r="K227" s="14"/>
      <c r="L227" s="84">
        <f t="shared" si="31"/>
        <v>18.749999999999996</v>
      </c>
      <c r="N227" s="85">
        <f>+'Silver '!D354</f>
        <v>0.21015</v>
      </c>
      <c r="P227" s="84">
        <f t="shared" si="27"/>
        <v>0</v>
      </c>
      <c r="Q227" s="84">
        <f t="shared" si="28"/>
        <v>44.1315</v>
      </c>
      <c r="R227" s="84">
        <f t="shared" si="29"/>
        <v>28.685475</v>
      </c>
      <c r="S227" s="14"/>
      <c r="T227" s="84">
        <f t="shared" si="30"/>
        <v>3.940312499999999</v>
      </c>
    </row>
    <row r="228" spans="1:20" ht="15.75">
      <c r="A228" s="10">
        <v>1696</v>
      </c>
      <c r="C228" s="10">
        <v>210</v>
      </c>
      <c r="D228" s="10">
        <v>136.5</v>
      </c>
      <c r="H228" s="10">
        <f t="shared" si="24"/>
        <v>0</v>
      </c>
      <c r="I228" s="10">
        <f t="shared" si="25"/>
        <v>210</v>
      </c>
      <c r="J228" s="10">
        <f t="shared" si="26"/>
        <v>136.5</v>
      </c>
      <c r="K228" s="14"/>
      <c r="L228" s="84">
        <f t="shared" si="31"/>
        <v>0</v>
      </c>
      <c r="N228" s="85">
        <f>+'Silver '!D355</f>
        <v>0.21015</v>
      </c>
      <c r="P228" s="84">
        <f t="shared" si="27"/>
        <v>0</v>
      </c>
      <c r="Q228" s="84">
        <f t="shared" si="28"/>
        <v>44.1315</v>
      </c>
      <c r="R228" s="84">
        <f t="shared" si="29"/>
        <v>28.685475</v>
      </c>
      <c r="S228" s="14"/>
      <c r="T228" s="84">
        <f t="shared" si="30"/>
        <v>0</v>
      </c>
    </row>
    <row r="229" spans="1:20" ht="15.75">
      <c r="A229" s="10">
        <v>1697</v>
      </c>
      <c r="F229" s="10">
        <v>10.33</v>
      </c>
      <c r="H229" s="10">
        <f t="shared" si="24"/>
        <v>0</v>
      </c>
      <c r="I229" s="10">
        <f t="shared" si="25"/>
        <v>0</v>
      </c>
      <c r="J229" s="10">
        <f t="shared" si="26"/>
        <v>0</v>
      </c>
      <c r="K229" s="14"/>
      <c r="L229" s="84">
        <f t="shared" si="31"/>
        <v>18.44642857142857</v>
      </c>
      <c r="N229" s="85">
        <f>+'Silver '!D356</f>
        <v>0.21015</v>
      </c>
      <c r="P229" s="84">
        <f t="shared" si="27"/>
        <v>0</v>
      </c>
      <c r="Q229" s="84">
        <f t="shared" si="28"/>
        <v>0</v>
      </c>
      <c r="R229" s="84">
        <f t="shared" si="29"/>
        <v>0</v>
      </c>
      <c r="S229" s="14"/>
      <c r="T229" s="84">
        <f t="shared" si="30"/>
        <v>3.876516964285714</v>
      </c>
    </row>
    <row r="230" spans="1:20" ht="15.75">
      <c r="A230" s="10">
        <v>1698</v>
      </c>
      <c r="C230" s="10">
        <v>210</v>
      </c>
      <c r="D230" s="10">
        <v>112.5</v>
      </c>
      <c r="F230" s="10">
        <v>9</v>
      </c>
      <c r="H230" s="10">
        <f t="shared" si="24"/>
        <v>0</v>
      </c>
      <c r="I230" s="10">
        <f t="shared" si="25"/>
        <v>210</v>
      </c>
      <c r="J230" s="10">
        <f t="shared" si="26"/>
        <v>112.5</v>
      </c>
      <c r="K230" s="14"/>
      <c r="L230" s="84">
        <f t="shared" si="31"/>
        <v>16.07142857142857</v>
      </c>
      <c r="N230" s="85">
        <f>+'Silver '!D357</f>
        <v>0.21015</v>
      </c>
      <c r="P230" s="84">
        <f t="shared" si="27"/>
        <v>0</v>
      </c>
      <c r="Q230" s="84">
        <f t="shared" si="28"/>
        <v>44.1315</v>
      </c>
      <c r="R230" s="84">
        <f t="shared" si="29"/>
        <v>23.641875</v>
      </c>
      <c r="S230" s="14"/>
      <c r="T230" s="84">
        <f t="shared" si="30"/>
        <v>3.377410714285714</v>
      </c>
    </row>
    <row r="231" spans="1:20" ht="15.75">
      <c r="A231" s="10">
        <v>1699</v>
      </c>
      <c r="C231" s="10">
        <v>210</v>
      </c>
      <c r="D231" s="10">
        <v>132</v>
      </c>
      <c r="F231" s="10">
        <v>8.5</v>
      </c>
      <c r="H231" s="10">
        <f t="shared" si="24"/>
        <v>0</v>
      </c>
      <c r="I231" s="10">
        <f t="shared" si="25"/>
        <v>210</v>
      </c>
      <c r="J231" s="10">
        <f t="shared" si="26"/>
        <v>132</v>
      </c>
      <c r="K231" s="14"/>
      <c r="L231" s="84">
        <f t="shared" si="31"/>
        <v>15.178571428571427</v>
      </c>
      <c r="N231" s="85">
        <f>+'Silver '!D358</f>
        <v>0.21015</v>
      </c>
      <c r="P231" s="84">
        <f t="shared" si="27"/>
        <v>0</v>
      </c>
      <c r="Q231" s="84">
        <f t="shared" si="28"/>
        <v>44.1315</v>
      </c>
      <c r="R231" s="84">
        <f t="shared" si="29"/>
        <v>27.7398</v>
      </c>
      <c r="S231" s="14"/>
      <c r="T231" s="84">
        <f t="shared" si="30"/>
        <v>3.1897767857142854</v>
      </c>
    </row>
    <row r="232" spans="1:20" ht="15.75">
      <c r="A232" s="10">
        <v>1700</v>
      </c>
      <c r="F232" s="10">
        <v>8.5</v>
      </c>
      <c r="H232" s="10">
        <f t="shared" si="24"/>
        <v>0</v>
      </c>
      <c r="I232" s="10">
        <f t="shared" si="25"/>
        <v>0</v>
      </c>
      <c r="J232" s="10">
        <f t="shared" si="26"/>
        <v>0</v>
      </c>
      <c r="K232" s="14"/>
      <c r="L232" s="84">
        <f t="shared" si="31"/>
        <v>15.178571428571427</v>
      </c>
      <c r="N232" s="85">
        <f>+'Silver '!D359</f>
        <v>0.21015</v>
      </c>
      <c r="P232" s="84">
        <f t="shared" si="27"/>
        <v>0</v>
      </c>
      <c r="Q232" s="84">
        <f t="shared" si="28"/>
        <v>0</v>
      </c>
      <c r="R232" s="84">
        <f t="shared" si="29"/>
        <v>0</v>
      </c>
      <c r="S232" s="14"/>
      <c r="T232" s="84">
        <f t="shared" si="30"/>
        <v>3.1897767857142854</v>
      </c>
    </row>
    <row r="233" spans="1:20" ht="15.75">
      <c r="A233" s="10">
        <v>1701</v>
      </c>
      <c r="C233" s="10">
        <v>210</v>
      </c>
      <c r="D233" s="10">
        <v>134.3</v>
      </c>
      <c r="H233" s="10">
        <f t="shared" si="24"/>
        <v>0</v>
      </c>
      <c r="I233" s="10">
        <f t="shared" si="25"/>
        <v>210</v>
      </c>
      <c r="J233" s="10">
        <f t="shared" si="26"/>
        <v>134.3</v>
      </c>
      <c r="K233" s="14"/>
      <c r="L233" s="84">
        <f t="shared" si="31"/>
        <v>0</v>
      </c>
      <c r="N233" s="85">
        <f>+'Silver '!D360</f>
        <v>0.21015</v>
      </c>
      <c r="P233" s="84">
        <f t="shared" si="27"/>
        <v>0</v>
      </c>
      <c r="Q233" s="84">
        <f t="shared" si="28"/>
        <v>44.1315</v>
      </c>
      <c r="R233" s="84">
        <f t="shared" si="29"/>
        <v>28.223145000000002</v>
      </c>
      <c r="S233" s="14"/>
      <c r="T233" s="84">
        <f t="shared" si="30"/>
        <v>0</v>
      </c>
    </row>
    <row r="234" spans="1:20" ht="15.75">
      <c r="A234" s="10">
        <v>1702</v>
      </c>
      <c r="C234" s="10">
        <v>202.5</v>
      </c>
      <c r="D234" s="10">
        <v>126.8</v>
      </c>
      <c r="F234" s="10">
        <v>9.5</v>
      </c>
      <c r="H234" s="10">
        <f t="shared" si="24"/>
        <v>0</v>
      </c>
      <c r="I234" s="10">
        <f t="shared" si="25"/>
        <v>202.5</v>
      </c>
      <c r="J234" s="10">
        <f t="shared" si="26"/>
        <v>126.8</v>
      </c>
      <c r="K234" s="14"/>
      <c r="L234" s="84">
        <f t="shared" si="31"/>
        <v>16.96428571428571</v>
      </c>
      <c r="N234" s="85">
        <f>+'Silver '!D361</f>
        <v>0.21015</v>
      </c>
      <c r="P234" s="84">
        <f t="shared" si="27"/>
        <v>0</v>
      </c>
      <c r="Q234" s="84">
        <f t="shared" si="28"/>
        <v>42.555375</v>
      </c>
      <c r="R234" s="84">
        <f t="shared" si="29"/>
        <v>26.64702</v>
      </c>
      <c r="S234" s="14"/>
      <c r="T234" s="84">
        <f t="shared" si="30"/>
        <v>3.5650446428571425</v>
      </c>
    </row>
    <row r="235" spans="1:20" ht="15.75">
      <c r="A235" s="10">
        <v>1703</v>
      </c>
      <c r="C235" s="10">
        <v>195</v>
      </c>
      <c r="D235" s="10">
        <v>120</v>
      </c>
      <c r="F235" s="10">
        <v>9.5</v>
      </c>
      <c r="H235" s="10">
        <f t="shared" si="24"/>
        <v>0</v>
      </c>
      <c r="I235" s="10">
        <f t="shared" si="25"/>
        <v>195</v>
      </c>
      <c r="J235" s="10">
        <f t="shared" si="26"/>
        <v>120</v>
      </c>
      <c r="K235" s="14"/>
      <c r="L235" s="84">
        <f t="shared" si="31"/>
        <v>16.96428571428571</v>
      </c>
      <c r="N235" s="85">
        <f>+'Silver '!D362</f>
        <v>0.21015</v>
      </c>
      <c r="P235" s="84">
        <f t="shared" si="27"/>
        <v>0</v>
      </c>
      <c r="Q235" s="84">
        <f t="shared" si="28"/>
        <v>40.97925</v>
      </c>
      <c r="R235" s="84">
        <f t="shared" si="29"/>
        <v>25.218</v>
      </c>
      <c r="S235" s="14"/>
      <c r="T235" s="84">
        <f t="shared" si="30"/>
        <v>3.5650446428571425</v>
      </c>
    </row>
    <row r="236" spans="1:20" ht="15.75">
      <c r="A236" s="10">
        <v>1704</v>
      </c>
      <c r="C236" s="10">
        <v>135</v>
      </c>
      <c r="D236" s="10">
        <v>106</v>
      </c>
      <c r="F236" s="10">
        <v>9.5</v>
      </c>
      <c r="H236" s="10">
        <f t="shared" si="24"/>
        <v>0</v>
      </c>
      <c r="I236" s="10">
        <f t="shared" si="25"/>
        <v>135</v>
      </c>
      <c r="J236" s="10">
        <f t="shared" si="26"/>
        <v>106</v>
      </c>
      <c r="K236" s="14"/>
      <c r="L236" s="84">
        <f t="shared" si="31"/>
        <v>16.96428571428571</v>
      </c>
      <c r="N236" s="85">
        <f>+'Silver '!D363</f>
        <v>0.21015</v>
      </c>
      <c r="P236" s="84">
        <f t="shared" si="27"/>
        <v>0</v>
      </c>
      <c r="Q236" s="84">
        <f t="shared" si="28"/>
        <v>28.370250000000002</v>
      </c>
      <c r="R236" s="84">
        <f t="shared" si="29"/>
        <v>22.2759</v>
      </c>
      <c r="S236" s="14"/>
      <c r="T236" s="84">
        <f t="shared" si="30"/>
        <v>3.5650446428571425</v>
      </c>
    </row>
    <row r="237" spans="1:20" ht="15.75">
      <c r="A237" s="10">
        <v>1705</v>
      </c>
      <c r="C237" s="10">
        <v>156</v>
      </c>
      <c r="D237" s="10">
        <v>108</v>
      </c>
      <c r="F237" s="10">
        <v>9.5</v>
      </c>
      <c r="H237" s="10">
        <f t="shared" si="24"/>
        <v>0</v>
      </c>
      <c r="I237" s="10">
        <f t="shared" si="25"/>
        <v>156</v>
      </c>
      <c r="J237" s="10">
        <f t="shared" si="26"/>
        <v>108</v>
      </c>
      <c r="K237" s="14"/>
      <c r="L237" s="84">
        <f t="shared" si="31"/>
        <v>16.96428571428571</v>
      </c>
      <c r="N237" s="85">
        <f>+'Silver '!D364</f>
        <v>0.21015</v>
      </c>
      <c r="P237" s="84">
        <f t="shared" si="27"/>
        <v>0</v>
      </c>
      <c r="Q237" s="84">
        <f t="shared" si="28"/>
        <v>32.7834</v>
      </c>
      <c r="R237" s="84">
        <f t="shared" si="29"/>
        <v>22.6962</v>
      </c>
      <c r="S237" s="14"/>
      <c r="T237" s="84">
        <f t="shared" si="30"/>
        <v>3.5650446428571425</v>
      </c>
    </row>
    <row r="238" spans="1:20" ht="15.75">
      <c r="A238" s="10">
        <v>1706</v>
      </c>
      <c r="C238" s="10">
        <v>168</v>
      </c>
      <c r="D238" s="10">
        <v>106.5</v>
      </c>
      <c r="F238" s="10">
        <v>10.5</v>
      </c>
      <c r="H238" s="10">
        <f t="shared" si="24"/>
        <v>0</v>
      </c>
      <c r="I238" s="10">
        <f t="shared" si="25"/>
        <v>168</v>
      </c>
      <c r="J238" s="10">
        <f t="shared" si="26"/>
        <v>106.5</v>
      </c>
      <c r="K238" s="14"/>
      <c r="L238" s="84">
        <f t="shared" si="31"/>
        <v>18.749999999999996</v>
      </c>
      <c r="N238" s="85">
        <f>+'Silver '!D365</f>
        <v>0.21015</v>
      </c>
      <c r="P238" s="84">
        <f t="shared" si="27"/>
        <v>0</v>
      </c>
      <c r="Q238" s="84">
        <f t="shared" si="28"/>
        <v>35.3052</v>
      </c>
      <c r="R238" s="84">
        <f t="shared" si="29"/>
        <v>22.380975</v>
      </c>
      <c r="S238" s="14"/>
      <c r="T238" s="84">
        <f t="shared" si="30"/>
        <v>3.940312499999999</v>
      </c>
    </row>
    <row r="239" spans="1:20" ht="15.75">
      <c r="A239" s="10">
        <v>1707</v>
      </c>
      <c r="C239" s="10">
        <v>196</v>
      </c>
      <c r="D239" s="10">
        <v>114</v>
      </c>
      <c r="F239" s="10">
        <v>10.5</v>
      </c>
      <c r="H239" s="10">
        <f t="shared" si="24"/>
        <v>0</v>
      </c>
      <c r="I239" s="10">
        <f t="shared" si="25"/>
        <v>196</v>
      </c>
      <c r="J239" s="10">
        <f t="shared" si="26"/>
        <v>114</v>
      </c>
      <c r="K239" s="14"/>
      <c r="L239" s="84">
        <f t="shared" si="31"/>
        <v>18.749999999999996</v>
      </c>
      <c r="N239" s="85">
        <f>+'Silver '!D366</f>
        <v>0.21015</v>
      </c>
      <c r="P239" s="84">
        <f t="shared" si="27"/>
        <v>0</v>
      </c>
      <c r="Q239" s="84">
        <f t="shared" si="28"/>
        <v>41.1894</v>
      </c>
      <c r="R239" s="84">
        <f t="shared" si="29"/>
        <v>23.9571</v>
      </c>
      <c r="S239" s="14"/>
      <c r="T239" s="84">
        <f t="shared" si="30"/>
        <v>3.940312499999999</v>
      </c>
    </row>
    <row r="240" spans="1:20" ht="15.75">
      <c r="A240" s="10">
        <v>1708</v>
      </c>
      <c r="C240" s="10">
        <v>192</v>
      </c>
      <c r="D240" s="10">
        <v>114</v>
      </c>
      <c r="F240" s="10">
        <v>10.7</v>
      </c>
      <c r="H240" s="10">
        <f t="shared" si="24"/>
        <v>0</v>
      </c>
      <c r="I240" s="10">
        <f t="shared" si="25"/>
        <v>192</v>
      </c>
      <c r="J240" s="10">
        <f t="shared" si="26"/>
        <v>114</v>
      </c>
      <c r="K240" s="14"/>
      <c r="L240" s="84">
        <f t="shared" si="31"/>
        <v>19.107142857142854</v>
      </c>
      <c r="N240" s="85">
        <f>+'Silver '!D367</f>
        <v>0.21015</v>
      </c>
      <c r="P240" s="84">
        <f t="shared" si="27"/>
        <v>0</v>
      </c>
      <c r="Q240" s="84">
        <f t="shared" si="28"/>
        <v>40.3488</v>
      </c>
      <c r="R240" s="84">
        <f t="shared" si="29"/>
        <v>23.9571</v>
      </c>
      <c r="S240" s="14"/>
      <c r="T240" s="84">
        <f t="shared" si="30"/>
        <v>4.015366071428571</v>
      </c>
    </row>
    <row r="241" spans="1:20" ht="15.75">
      <c r="A241" s="10">
        <v>1709</v>
      </c>
      <c r="C241" s="10">
        <v>192</v>
      </c>
      <c r="D241" s="10">
        <v>106.5</v>
      </c>
      <c r="H241" s="10">
        <f t="shared" si="24"/>
        <v>0</v>
      </c>
      <c r="I241" s="10">
        <f t="shared" si="25"/>
        <v>192</v>
      </c>
      <c r="J241" s="10">
        <f t="shared" si="26"/>
        <v>106.5</v>
      </c>
      <c r="K241" s="14"/>
      <c r="L241" s="84">
        <f t="shared" si="31"/>
        <v>0</v>
      </c>
      <c r="N241" s="85">
        <f>+'Silver '!D368</f>
        <v>0.21015</v>
      </c>
      <c r="P241" s="84">
        <f t="shared" si="27"/>
        <v>0</v>
      </c>
      <c r="Q241" s="84">
        <f t="shared" si="28"/>
        <v>40.3488</v>
      </c>
      <c r="R241" s="84">
        <f t="shared" si="29"/>
        <v>22.380975</v>
      </c>
      <c r="S241" s="14"/>
      <c r="T241" s="84">
        <f t="shared" si="30"/>
        <v>0</v>
      </c>
    </row>
    <row r="242" spans="1:20" ht="15.75">
      <c r="A242" s="10">
        <v>1710</v>
      </c>
      <c r="C242" s="10">
        <v>180</v>
      </c>
      <c r="D242" s="10">
        <v>100.8</v>
      </c>
      <c r="F242" s="10">
        <v>11</v>
      </c>
      <c r="H242" s="10">
        <f t="shared" si="24"/>
        <v>0</v>
      </c>
      <c r="I242" s="10">
        <f t="shared" si="25"/>
        <v>180</v>
      </c>
      <c r="J242" s="10">
        <f t="shared" si="26"/>
        <v>100.8</v>
      </c>
      <c r="K242" s="14"/>
      <c r="L242" s="84">
        <f t="shared" si="31"/>
        <v>19.642857142857142</v>
      </c>
      <c r="N242" s="85">
        <f>+'Silver '!D369</f>
        <v>0.21015</v>
      </c>
      <c r="P242" s="84">
        <f t="shared" si="27"/>
        <v>0</v>
      </c>
      <c r="Q242" s="84">
        <f t="shared" si="28"/>
        <v>37.827</v>
      </c>
      <c r="R242" s="84">
        <f t="shared" si="29"/>
        <v>21.18312</v>
      </c>
      <c r="S242" s="14"/>
      <c r="T242" s="84">
        <f t="shared" si="30"/>
        <v>4.127946428571429</v>
      </c>
    </row>
    <row r="243" spans="1:20" ht="15.75">
      <c r="A243" s="10">
        <v>1711</v>
      </c>
      <c r="C243" s="10">
        <v>180</v>
      </c>
      <c r="D243" s="10">
        <v>93.3</v>
      </c>
      <c r="F243" s="10">
        <v>10.4</v>
      </c>
      <c r="H243" s="10">
        <f t="shared" si="24"/>
        <v>0</v>
      </c>
      <c r="I243" s="10">
        <f t="shared" si="25"/>
        <v>180</v>
      </c>
      <c r="J243" s="10">
        <f t="shared" si="26"/>
        <v>93.3</v>
      </c>
      <c r="K243" s="14"/>
      <c r="L243" s="84">
        <f t="shared" si="31"/>
        <v>18.57142857142857</v>
      </c>
      <c r="N243" s="85">
        <f>+'Silver '!D370</f>
        <v>0.21015</v>
      </c>
      <c r="P243" s="84">
        <f t="shared" si="27"/>
        <v>0</v>
      </c>
      <c r="Q243" s="84">
        <f t="shared" si="28"/>
        <v>37.827</v>
      </c>
      <c r="R243" s="84">
        <f t="shared" si="29"/>
        <v>19.606995</v>
      </c>
      <c r="S243" s="14"/>
      <c r="T243" s="84">
        <f t="shared" si="30"/>
        <v>3.902785714285714</v>
      </c>
    </row>
    <row r="244" spans="1:20" ht="15.75">
      <c r="A244" s="10">
        <v>1712</v>
      </c>
      <c r="C244" s="10">
        <v>180</v>
      </c>
      <c r="D244" s="10">
        <v>87</v>
      </c>
      <c r="F244" s="10">
        <v>10</v>
      </c>
      <c r="H244" s="10">
        <f t="shared" si="24"/>
        <v>0</v>
      </c>
      <c r="I244" s="10">
        <f t="shared" si="25"/>
        <v>180</v>
      </c>
      <c r="J244" s="10">
        <f t="shared" si="26"/>
        <v>87</v>
      </c>
      <c r="K244" s="14"/>
      <c r="L244" s="84">
        <f t="shared" si="31"/>
        <v>17.857142857142854</v>
      </c>
      <c r="N244" s="85">
        <f>+'Silver '!D371</f>
        <v>0.21015</v>
      </c>
      <c r="P244" s="84">
        <f t="shared" si="27"/>
        <v>0</v>
      </c>
      <c r="Q244" s="84">
        <f t="shared" si="28"/>
        <v>37.827</v>
      </c>
      <c r="R244" s="84">
        <f t="shared" si="29"/>
        <v>18.28305</v>
      </c>
      <c r="S244" s="14"/>
      <c r="T244" s="84">
        <f t="shared" si="30"/>
        <v>3.7526785714285706</v>
      </c>
    </row>
    <row r="245" spans="1:20" ht="15.75">
      <c r="A245" s="10">
        <v>1713</v>
      </c>
      <c r="C245" s="10">
        <v>165.3</v>
      </c>
      <c r="D245" s="10">
        <v>95.5</v>
      </c>
      <c r="F245" s="10">
        <v>10</v>
      </c>
      <c r="H245" s="10">
        <f t="shared" si="24"/>
        <v>0</v>
      </c>
      <c r="I245" s="10">
        <f t="shared" si="25"/>
        <v>165.3</v>
      </c>
      <c r="J245" s="10">
        <f t="shared" si="26"/>
        <v>95.5</v>
      </c>
      <c r="K245" s="14"/>
      <c r="L245" s="84">
        <f t="shared" si="31"/>
        <v>17.857142857142854</v>
      </c>
      <c r="N245" s="85">
        <f>+'Silver '!D372</f>
        <v>0.21015</v>
      </c>
      <c r="P245" s="84">
        <f t="shared" si="27"/>
        <v>0</v>
      </c>
      <c r="Q245" s="84">
        <f t="shared" si="28"/>
        <v>34.737795000000006</v>
      </c>
      <c r="R245" s="84">
        <f t="shared" si="29"/>
        <v>20.069325</v>
      </c>
      <c r="S245" s="14"/>
      <c r="T245" s="84">
        <f t="shared" si="30"/>
        <v>3.7526785714285706</v>
      </c>
    </row>
    <row r="246" spans="1:20" ht="15.75">
      <c r="A246" s="10">
        <v>1714</v>
      </c>
      <c r="C246" s="10">
        <v>162</v>
      </c>
      <c r="D246" s="10">
        <v>97.2</v>
      </c>
      <c r="F246" s="10">
        <v>10</v>
      </c>
      <c r="H246" s="10">
        <f t="shared" si="24"/>
        <v>0</v>
      </c>
      <c r="I246" s="10">
        <f t="shared" si="25"/>
        <v>162</v>
      </c>
      <c r="J246" s="10">
        <f t="shared" si="26"/>
        <v>97.2</v>
      </c>
      <c r="K246" s="14"/>
      <c r="L246" s="84">
        <f t="shared" si="31"/>
        <v>17.857142857142854</v>
      </c>
      <c r="N246" s="85">
        <f>+'Silver '!D373</f>
        <v>0.21015</v>
      </c>
      <c r="P246" s="84">
        <f t="shared" si="27"/>
        <v>0</v>
      </c>
      <c r="Q246" s="84">
        <f t="shared" si="28"/>
        <v>34.0443</v>
      </c>
      <c r="R246" s="84">
        <f t="shared" si="29"/>
        <v>20.42658</v>
      </c>
      <c r="S246" s="14"/>
      <c r="T246" s="84">
        <f t="shared" si="30"/>
        <v>3.7526785714285706</v>
      </c>
    </row>
    <row r="247" spans="1:20" ht="15.75">
      <c r="A247" s="10">
        <v>1715</v>
      </c>
      <c r="C247" s="10">
        <v>154.8</v>
      </c>
      <c r="D247" s="10">
        <v>90</v>
      </c>
      <c r="F247" s="10">
        <v>10</v>
      </c>
      <c r="H247" s="10">
        <f t="shared" si="24"/>
        <v>0</v>
      </c>
      <c r="I247" s="10">
        <f t="shared" si="25"/>
        <v>154.8</v>
      </c>
      <c r="J247" s="10">
        <f t="shared" si="26"/>
        <v>90</v>
      </c>
      <c r="K247" s="14"/>
      <c r="L247" s="84">
        <f t="shared" si="31"/>
        <v>17.857142857142854</v>
      </c>
      <c r="N247" s="85">
        <f>+'Silver '!D374</f>
        <v>0.21015</v>
      </c>
      <c r="P247" s="84">
        <f t="shared" si="27"/>
        <v>0</v>
      </c>
      <c r="Q247" s="84">
        <f t="shared" si="28"/>
        <v>32.531220000000005</v>
      </c>
      <c r="R247" s="84">
        <f t="shared" si="29"/>
        <v>18.9135</v>
      </c>
      <c r="S247" s="14"/>
      <c r="T247" s="84">
        <f t="shared" si="30"/>
        <v>3.7526785714285706</v>
      </c>
    </row>
    <row r="248" spans="1:20" ht="15.75">
      <c r="A248" s="10">
        <v>1716</v>
      </c>
      <c r="C248" s="10">
        <v>156</v>
      </c>
      <c r="D248" s="10">
        <v>90</v>
      </c>
      <c r="F248" s="10">
        <v>10</v>
      </c>
      <c r="H248" s="10">
        <f t="shared" si="24"/>
        <v>0</v>
      </c>
      <c r="I248" s="10">
        <f t="shared" si="25"/>
        <v>156</v>
      </c>
      <c r="J248" s="10">
        <f t="shared" si="26"/>
        <v>90</v>
      </c>
      <c r="K248" s="14"/>
      <c r="L248" s="84">
        <f t="shared" si="31"/>
        <v>17.857142857142854</v>
      </c>
      <c r="N248" s="85">
        <f>+'Silver '!D375</f>
        <v>0.21015</v>
      </c>
      <c r="P248" s="84">
        <f t="shared" si="27"/>
        <v>0</v>
      </c>
      <c r="Q248" s="84">
        <f t="shared" si="28"/>
        <v>32.7834</v>
      </c>
      <c r="R248" s="84">
        <f t="shared" si="29"/>
        <v>18.9135</v>
      </c>
      <c r="S248" s="14"/>
      <c r="T248" s="84">
        <f t="shared" si="30"/>
        <v>3.7526785714285706</v>
      </c>
    </row>
    <row r="249" spans="1:20" ht="15.75">
      <c r="A249" s="10">
        <v>1717</v>
      </c>
      <c r="C249" s="10">
        <v>157.2</v>
      </c>
      <c r="D249" s="10">
        <v>90</v>
      </c>
      <c r="F249" s="10">
        <v>10.22</v>
      </c>
      <c r="H249" s="10">
        <f t="shared" si="24"/>
        <v>0</v>
      </c>
      <c r="I249" s="10">
        <f t="shared" si="25"/>
        <v>157.2</v>
      </c>
      <c r="J249" s="10">
        <f t="shared" si="26"/>
        <v>90</v>
      </c>
      <c r="K249" s="14"/>
      <c r="L249" s="84">
        <f t="shared" si="31"/>
        <v>18.25</v>
      </c>
      <c r="N249" s="85">
        <f>+'Silver '!D376</f>
        <v>0.21015</v>
      </c>
      <c r="P249" s="84">
        <f t="shared" si="27"/>
        <v>0</v>
      </c>
      <c r="Q249" s="84">
        <f t="shared" si="28"/>
        <v>33.035579999999996</v>
      </c>
      <c r="R249" s="84">
        <f t="shared" si="29"/>
        <v>18.9135</v>
      </c>
      <c r="S249" s="14"/>
      <c r="T249" s="84">
        <f t="shared" si="30"/>
        <v>3.8352375</v>
      </c>
    </row>
    <row r="250" spans="1:20" ht="15.75">
      <c r="A250" s="10">
        <v>1718</v>
      </c>
      <c r="C250" s="10">
        <v>168.6</v>
      </c>
      <c r="D250" s="10">
        <v>90</v>
      </c>
      <c r="F250" s="10">
        <v>10.5</v>
      </c>
      <c r="H250" s="10">
        <f t="shared" si="24"/>
        <v>0</v>
      </c>
      <c r="I250" s="10">
        <f t="shared" si="25"/>
        <v>168.6</v>
      </c>
      <c r="J250" s="10">
        <f t="shared" si="26"/>
        <v>90</v>
      </c>
      <c r="K250" s="14"/>
      <c r="L250" s="84">
        <f t="shared" si="31"/>
        <v>18.749999999999996</v>
      </c>
      <c r="N250" s="85">
        <f>+'Silver '!D377</f>
        <v>0.21015</v>
      </c>
      <c r="P250" s="84">
        <f t="shared" si="27"/>
        <v>0</v>
      </c>
      <c r="Q250" s="84">
        <f t="shared" si="28"/>
        <v>35.43129</v>
      </c>
      <c r="R250" s="84">
        <f t="shared" si="29"/>
        <v>18.9135</v>
      </c>
      <c r="S250" s="14"/>
      <c r="T250" s="84">
        <f t="shared" si="30"/>
        <v>3.940312499999999</v>
      </c>
    </row>
    <row r="251" spans="1:20" ht="15.75">
      <c r="A251" s="10">
        <v>1719</v>
      </c>
      <c r="C251" s="10">
        <v>172.8</v>
      </c>
      <c r="D251" s="10">
        <v>90</v>
      </c>
      <c r="F251" s="10">
        <v>11</v>
      </c>
      <c r="H251" s="10">
        <f t="shared" si="24"/>
        <v>0</v>
      </c>
      <c r="I251" s="10">
        <f t="shared" si="25"/>
        <v>172.8</v>
      </c>
      <c r="J251" s="10">
        <f t="shared" si="26"/>
        <v>90</v>
      </c>
      <c r="K251" s="14"/>
      <c r="L251" s="84">
        <f t="shared" si="31"/>
        <v>19.642857142857142</v>
      </c>
      <c r="N251" s="85">
        <f>+'Silver '!D378</f>
        <v>0.21015</v>
      </c>
      <c r="P251" s="84">
        <f t="shared" si="27"/>
        <v>0</v>
      </c>
      <c r="Q251" s="84">
        <f t="shared" si="28"/>
        <v>36.31392</v>
      </c>
      <c r="R251" s="84">
        <f t="shared" si="29"/>
        <v>18.9135</v>
      </c>
      <c r="S251" s="14"/>
      <c r="T251" s="84">
        <f t="shared" si="30"/>
        <v>4.127946428571429</v>
      </c>
    </row>
    <row r="252" spans="1:20" ht="15.75">
      <c r="A252" s="10">
        <v>1720</v>
      </c>
      <c r="C252" s="10">
        <v>178.2</v>
      </c>
      <c r="D252" s="10">
        <v>90</v>
      </c>
      <c r="F252" s="10">
        <v>11</v>
      </c>
      <c r="H252" s="10">
        <f t="shared" si="24"/>
        <v>0</v>
      </c>
      <c r="I252" s="10">
        <f t="shared" si="25"/>
        <v>178.2</v>
      </c>
      <c r="J252" s="10">
        <f t="shared" si="26"/>
        <v>90</v>
      </c>
      <c r="K252" s="14"/>
      <c r="L252" s="84">
        <f t="shared" si="31"/>
        <v>19.642857142857142</v>
      </c>
      <c r="N252" s="85">
        <f>+'Silver '!D379</f>
        <v>0.21015</v>
      </c>
      <c r="P252" s="84">
        <f t="shared" si="27"/>
        <v>0</v>
      </c>
      <c r="Q252" s="84">
        <f t="shared" si="28"/>
        <v>37.44873</v>
      </c>
      <c r="R252" s="84">
        <f t="shared" si="29"/>
        <v>18.9135</v>
      </c>
      <c r="S252" s="14"/>
      <c r="T252" s="84">
        <f t="shared" si="30"/>
        <v>4.127946428571429</v>
      </c>
    </row>
    <row r="253" spans="1:20" ht="15.75">
      <c r="A253" s="10">
        <v>1721</v>
      </c>
      <c r="C253" s="10">
        <v>180</v>
      </c>
      <c r="D253" s="10">
        <v>90</v>
      </c>
      <c r="F253" s="10">
        <v>11</v>
      </c>
      <c r="H253" s="10">
        <f t="shared" si="24"/>
        <v>0</v>
      </c>
      <c r="I253" s="10">
        <f t="shared" si="25"/>
        <v>180</v>
      </c>
      <c r="J253" s="10">
        <f t="shared" si="26"/>
        <v>90</v>
      </c>
      <c r="K253" s="14"/>
      <c r="L253" s="84">
        <f t="shared" si="31"/>
        <v>19.642857142857142</v>
      </c>
      <c r="N253" s="85">
        <f>+'Silver '!D380</f>
        <v>0.21015</v>
      </c>
      <c r="P253" s="84">
        <f t="shared" si="27"/>
        <v>0</v>
      </c>
      <c r="Q253" s="84">
        <f t="shared" si="28"/>
        <v>37.827</v>
      </c>
      <c r="R253" s="84">
        <f t="shared" si="29"/>
        <v>18.9135</v>
      </c>
      <c r="S253" s="14"/>
      <c r="T253" s="84">
        <f t="shared" si="30"/>
        <v>4.127946428571429</v>
      </c>
    </row>
    <row r="254" spans="1:20" ht="15.75">
      <c r="A254" s="10">
        <v>1722</v>
      </c>
      <c r="C254" s="10">
        <v>180</v>
      </c>
      <c r="D254" s="10">
        <v>92.6</v>
      </c>
      <c r="F254" s="10">
        <v>10.7</v>
      </c>
      <c r="H254" s="10">
        <f t="shared" si="24"/>
        <v>0</v>
      </c>
      <c r="I254" s="10">
        <f t="shared" si="25"/>
        <v>180</v>
      </c>
      <c r="J254" s="10">
        <f t="shared" si="26"/>
        <v>92.6</v>
      </c>
      <c r="K254" s="14"/>
      <c r="L254" s="84">
        <f t="shared" si="31"/>
        <v>19.107142857142854</v>
      </c>
      <c r="N254" s="85">
        <f>+'Silver '!D381</f>
        <v>0.21015</v>
      </c>
      <c r="P254" s="84">
        <f t="shared" si="27"/>
        <v>0</v>
      </c>
      <c r="Q254" s="84">
        <f t="shared" si="28"/>
        <v>37.827</v>
      </c>
      <c r="R254" s="84">
        <f t="shared" si="29"/>
        <v>19.459889999999998</v>
      </c>
      <c r="S254" s="14"/>
      <c r="T254" s="84">
        <f t="shared" si="30"/>
        <v>4.015366071428571</v>
      </c>
    </row>
    <row r="255" spans="1:20" ht="15.75">
      <c r="A255" s="10">
        <v>1723</v>
      </c>
      <c r="C255" s="10">
        <v>180</v>
      </c>
      <c r="D255" s="10">
        <v>60</v>
      </c>
      <c r="F255" s="10">
        <v>9.7</v>
      </c>
      <c r="H255" s="10">
        <f t="shared" si="24"/>
        <v>0</v>
      </c>
      <c r="I255" s="10">
        <f t="shared" si="25"/>
        <v>180</v>
      </c>
      <c r="J255" s="10">
        <f t="shared" si="26"/>
        <v>60</v>
      </c>
      <c r="K255" s="14"/>
      <c r="L255" s="84">
        <f t="shared" si="31"/>
        <v>17.32142857142857</v>
      </c>
      <c r="N255" s="85">
        <f>+'Silver '!D382</f>
        <v>0.21015</v>
      </c>
      <c r="P255" s="84">
        <f t="shared" si="27"/>
        <v>0</v>
      </c>
      <c r="Q255" s="84">
        <f t="shared" si="28"/>
        <v>37.827</v>
      </c>
      <c r="R255" s="84">
        <f t="shared" si="29"/>
        <v>12.609</v>
      </c>
      <c r="S255" s="14"/>
      <c r="T255" s="84">
        <f t="shared" si="30"/>
        <v>3.640098214285714</v>
      </c>
    </row>
    <row r="256" spans="1:20" ht="15.75">
      <c r="A256" s="10">
        <v>1724</v>
      </c>
      <c r="C256" s="10">
        <v>180</v>
      </c>
      <c r="D256" s="10">
        <v>90</v>
      </c>
      <c r="F256" s="10">
        <v>8.28</v>
      </c>
      <c r="H256" s="10">
        <f t="shared" si="24"/>
        <v>0</v>
      </c>
      <c r="I256" s="10">
        <f t="shared" si="25"/>
        <v>180</v>
      </c>
      <c r="J256" s="10">
        <f t="shared" si="26"/>
        <v>90</v>
      </c>
      <c r="K256" s="14"/>
      <c r="L256" s="84">
        <f t="shared" si="31"/>
        <v>14.785714285714283</v>
      </c>
      <c r="N256" s="85">
        <f>+'Silver '!D383</f>
        <v>0.21015</v>
      </c>
      <c r="P256" s="84">
        <f t="shared" si="27"/>
        <v>0</v>
      </c>
      <c r="Q256" s="84">
        <f t="shared" si="28"/>
        <v>37.827</v>
      </c>
      <c r="R256" s="84">
        <f t="shared" si="29"/>
        <v>18.9135</v>
      </c>
      <c r="S256" s="14"/>
      <c r="T256" s="84">
        <f t="shared" si="30"/>
        <v>3.1072178571428566</v>
      </c>
    </row>
    <row r="257" spans="1:20" ht="15.75">
      <c r="A257" s="10">
        <v>1725</v>
      </c>
      <c r="C257" s="10">
        <v>180</v>
      </c>
      <c r="D257" s="10">
        <v>90</v>
      </c>
      <c r="F257" s="10">
        <v>9</v>
      </c>
      <c r="H257" s="10">
        <f t="shared" si="24"/>
        <v>0</v>
      </c>
      <c r="I257" s="10">
        <f t="shared" si="25"/>
        <v>180</v>
      </c>
      <c r="J257" s="10">
        <f t="shared" si="26"/>
        <v>90</v>
      </c>
      <c r="K257" s="14"/>
      <c r="L257" s="84">
        <f t="shared" si="31"/>
        <v>16.07142857142857</v>
      </c>
      <c r="N257" s="85">
        <f>+'Silver '!D384</f>
        <v>0.21015</v>
      </c>
      <c r="P257" s="84">
        <f t="shared" si="27"/>
        <v>0</v>
      </c>
      <c r="Q257" s="84">
        <f t="shared" si="28"/>
        <v>37.827</v>
      </c>
      <c r="R257" s="84">
        <f t="shared" si="29"/>
        <v>18.9135</v>
      </c>
      <c r="S257" s="14"/>
      <c r="T257" s="84">
        <f t="shared" si="30"/>
        <v>3.377410714285714</v>
      </c>
    </row>
    <row r="258" spans="1:20" ht="15.75">
      <c r="A258" s="10">
        <v>1726</v>
      </c>
      <c r="C258" s="10">
        <v>180</v>
      </c>
      <c r="D258" s="10">
        <v>90</v>
      </c>
      <c r="F258" s="10">
        <v>9</v>
      </c>
      <c r="H258" s="10">
        <f t="shared" si="24"/>
        <v>0</v>
      </c>
      <c r="I258" s="10">
        <f t="shared" si="25"/>
        <v>180</v>
      </c>
      <c r="J258" s="10">
        <f t="shared" si="26"/>
        <v>90</v>
      </c>
      <c r="K258" s="14"/>
      <c r="L258" s="84">
        <f t="shared" si="31"/>
        <v>16.07142857142857</v>
      </c>
      <c r="N258" s="85">
        <f>+'Silver '!D385</f>
        <v>0.21015</v>
      </c>
      <c r="P258" s="84">
        <f t="shared" si="27"/>
        <v>0</v>
      </c>
      <c r="Q258" s="84">
        <f t="shared" si="28"/>
        <v>37.827</v>
      </c>
      <c r="R258" s="84">
        <f t="shared" si="29"/>
        <v>18.9135</v>
      </c>
      <c r="S258" s="14"/>
      <c r="T258" s="84">
        <f t="shared" si="30"/>
        <v>3.377410714285714</v>
      </c>
    </row>
    <row r="259" spans="1:20" ht="15.75">
      <c r="A259" s="10">
        <v>1727</v>
      </c>
      <c r="C259" s="10">
        <v>180</v>
      </c>
      <c r="D259" s="10">
        <v>90</v>
      </c>
      <c r="F259" s="10">
        <v>9</v>
      </c>
      <c r="H259" s="10">
        <f t="shared" si="24"/>
        <v>0</v>
      </c>
      <c r="I259" s="10">
        <f t="shared" si="25"/>
        <v>180</v>
      </c>
      <c r="J259" s="10">
        <f t="shared" si="26"/>
        <v>90</v>
      </c>
      <c r="K259" s="14"/>
      <c r="L259" s="84">
        <f t="shared" si="31"/>
        <v>16.07142857142857</v>
      </c>
      <c r="N259" s="85">
        <f>+'Silver '!D386</f>
        <v>0.21015</v>
      </c>
      <c r="P259" s="84">
        <f t="shared" si="27"/>
        <v>0</v>
      </c>
      <c r="Q259" s="84">
        <f t="shared" si="28"/>
        <v>37.827</v>
      </c>
      <c r="R259" s="84">
        <f t="shared" si="29"/>
        <v>18.9135</v>
      </c>
      <c r="S259" s="14"/>
      <c r="T259" s="84">
        <f t="shared" si="30"/>
        <v>3.377410714285714</v>
      </c>
    </row>
    <row r="260" spans="1:20" ht="15.75">
      <c r="A260" s="10">
        <v>1728</v>
      </c>
      <c r="C260" s="10">
        <v>180</v>
      </c>
      <c r="D260" s="10">
        <v>90</v>
      </c>
      <c r="F260" s="10">
        <v>9</v>
      </c>
      <c r="H260" s="10">
        <f t="shared" si="24"/>
        <v>0</v>
      </c>
      <c r="I260" s="10">
        <f t="shared" si="25"/>
        <v>180</v>
      </c>
      <c r="J260" s="10">
        <f t="shared" si="26"/>
        <v>90</v>
      </c>
      <c r="K260" s="14"/>
      <c r="L260" s="84">
        <f t="shared" si="31"/>
        <v>16.07142857142857</v>
      </c>
      <c r="N260" s="85">
        <f>+'Silver '!D387</f>
        <v>0.21015</v>
      </c>
      <c r="P260" s="84">
        <f t="shared" si="27"/>
        <v>0</v>
      </c>
      <c r="Q260" s="84">
        <f t="shared" si="28"/>
        <v>37.827</v>
      </c>
      <c r="R260" s="84">
        <f t="shared" si="29"/>
        <v>18.9135</v>
      </c>
      <c r="S260" s="14"/>
      <c r="T260" s="84">
        <f t="shared" si="30"/>
        <v>3.377410714285714</v>
      </c>
    </row>
    <row r="261" spans="1:20" ht="15.75">
      <c r="A261" s="10">
        <v>1729</v>
      </c>
      <c r="C261" s="10">
        <v>176.4</v>
      </c>
      <c r="D261" s="10">
        <v>90</v>
      </c>
      <c r="F261" s="10">
        <v>9</v>
      </c>
      <c r="H261" s="10">
        <f t="shared" si="24"/>
        <v>0</v>
      </c>
      <c r="I261" s="10">
        <f t="shared" si="25"/>
        <v>176.4</v>
      </c>
      <c r="J261" s="10">
        <f t="shared" si="26"/>
        <v>90</v>
      </c>
      <c r="K261" s="14"/>
      <c r="L261" s="84">
        <f t="shared" si="31"/>
        <v>16.07142857142857</v>
      </c>
      <c r="N261" s="85">
        <f>+'Silver '!D388</f>
        <v>0.21015</v>
      </c>
      <c r="P261" s="84">
        <f t="shared" si="27"/>
        <v>0</v>
      </c>
      <c r="Q261" s="84">
        <f t="shared" si="28"/>
        <v>37.070460000000004</v>
      </c>
      <c r="R261" s="84">
        <f t="shared" si="29"/>
        <v>18.9135</v>
      </c>
      <c r="S261" s="14"/>
      <c r="T261" s="84">
        <f t="shared" si="30"/>
        <v>3.377410714285714</v>
      </c>
    </row>
    <row r="262" spans="1:20" ht="15.75">
      <c r="A262" s="10">
        <v>1730</v>
      </c>
      <c r="C262" s="10">
        <v>169.1</v>
      </c>
      <c r="D262" s="10">
        <v>90</v>
      </c>
      <c r="F262" s="10">
        <v>9</v>
      </c>
      <c r="H262" s="10">
        <f t="shared" si="24"/>
        <v>0</v>
      </c>
      <c r="I262" s="10">
        <f t="shared" si="25"/>
        <v>169.1</v>
      </c>
      <c r="J262" s="10">
        <f t="shared" si="26"/>
        <v>90</v>
      </c>
      <c r="K262" s="14"/>
      <c r="L262" s="84">
        <f t="shared" si="31"/>
        <v>16.07142857142857</v>
      </c>
      <c r="N262" s="85">
        <f>+'Silver '!D389</f>
        <v>0.21015</v>
      </c>
      <c r="P262" s="84">
        <f t="shared" si="27"/>
        <v>0</v>
      </c>
      <c r="Q262" s="84">
        <f t="shared" si="28"/>
        <v>35.536364999999996</v>
      </c>
      <c r="R262" s="84">
        <f t="shared" si="29"/>
        <v>18.9135</v>
      </c>
      <c r="S262" s="14"/>
      <c r="T262" s="84">
        <f t="shared" si="30"/>
        <v>3.377410714285714</v>
      </c>
    </row>
    <row r="263" spans="1:20" ht="15.75">
      <c r="A263" s="10">
        <v>1731</v>
      </c>
      <c r="C263" s="10">
        <v>168.9</v>
      </c>
      <c r="D263" s="10">
        <v>82.5</v>
      </c>
      <c r="F263" s="10">
        <v>9</v>
      </c>
      <c r="H263" s="10">
        <f t="shared" si="24"/>
        <v>0</v>
      </c>
      <c r="I263" s="10">
        <f t="shared" si="25"/>
        <v>168.9</v>
      </c>
      <c r="J263" s="10">
        <f t="shared" si="26"/>
        <v>82.5</v>
      </c>
      <c r="K263" s="14"/>
      <c r="L263" s="84">
        <f t="shared" si="31"/>
        <v>16.07142857142857</v>
      </c>
      <c r="N263" s="85">
        <f>+'Silver '!D390</f>
        <v>0.21015</v>
      </c>
      <c r="P263" s="84">
        <f t="shared" si="27"/>
        <v>0</v>
      </c>
      <c r="Q263" s="84">
        <f t="shared" si="28"/>
        <v>35.494335</v>
      </c>
      <c r="R263" s="84">
        <f t="shared" si="29"/>
        <v>17.337375</v>
      </c>
      <c r="S263" s="14"/>
      <c r="T263" s="84">
        <f t="shared" si="30"/>
        <v>3.377410714285714</v>
      </c>
    </row>
    <row r="264" spans="1:20" ht="15.75">
      <c r="A264" s="10">
        <v>1732</v>
      </c>
      <c r="C264" s="10">
        <v>150</v>
      </c>
      <c r="D264" s="10">
        <v>75</v>
      </c>
      <c r="F264" s="10">
        <v>9</v>
      </c>
      <c r="H264" s="10">
        <f t="shared" si="24"/>
        <v>0</v>
      </c>
      <c r="I264" s="10">
        <f t="shared" si="25"/>
        <v>150</v>
      </c>
      <c r="J264" s="10">
        <f t="shared" si="26"/>
        <v>75</v>
      </c>
      <c r="K264" s="14"/>
      <c r="L264" s="84">
        <f t="shared" si="31"/>
        <v>16.07142857142857</v>
      </c>
      <c r="N264" s="85">
        <f>+'Silver '!D391</f>
        <v>0.21015</v>
      </c>
      <c r="P264" s="84">
        <f t="shared" si="27"/>
        <v>0</v>
      </c>
      <c r="Q264" s="84">
        <f t="shared" si="28"/>
        <v>31.5225</v>
      </c>
      <c r="R264" s="84">
        <f t="shared" si="29"/>
        <v>15.76125</v>
      </c>
      <c r="S264" s="14"/>
      <c r="T264" s="84">
        <f t="shared" si="30"/>
        <v>3.377410714285714</v>
      </c>
    </row>
    <row r="265" spans="1:20" ht="15.75">
      <c r="A265" s="10">
        <v>1733</v>
      </c>
      <c r="C265" s="10">
        <v>161.1</v>
      </c>
      <c r="D265" s="10">
        <v>78</v>
      </c>
      <c r="F265" s="10">
        <v>9</v>
      </c>
      <c r="H265" s="10">
        <f t="shared" si="24"/>
        <v>0</v>
      </c>
      <c r="I265" s="10">
        <f t="shared" si="25"/>
        <v>161.1</v>
      </c>
      <c r="J265" s="10">
        <f t="shared" si="26"/>
        <v>78</v>
      </c>
      <c r="K265" s="14"/>
      <c r="L265" s="84">
        <f t="shared" si="31"/>
        <v>16.07142857142857</v>
      </c>
      <c r="N265" s="85">
        <f>+'Silver '!D392</f>
        <v>0.21015</v>
      </c>
      <c r="P265" s="84">
        <f t="shared" si="27"/>
        <v>0</v>
      </c>
      <c r="Q265" s="84">
        <f t="shared" si="28"/>
        <v>33.855165</v>
      </c>
      <c r="R265" s="84">
        <f t="shared" si="29"/>
        <v>16.3917</v>
      </c>
      <c r="S265" s="14"/>
      <c r="T265" s="84">
        <f t="shared" si="30"/>
        <v>3.377410714285714</v>
      </c>
    </row>
    <row r="266" spans="1:20" ht="15.75">
      <c r="A266" s="10">
        <v>1734</v>
      </c>
      <c r="C266" s="10">
        <v>150</v>
      </c>
      <c r="D266" s="10">
        <v>86</v>
      </c>
      <c r="F266" s="10">
        <v>9</v>
      </c>
      <c r="H266" s="10">
        <f t="shared" si="24"/>
        <v>0</v>
      </c>
      <c r="I266" s="10">
        <f t="shared" si="25"/>
        <v>150</v>
      </c>
      <c r="J266" s="10">
        <f t="shared" si="26"/>
        <v>86</v>
      </c>
      <c r="K266" s="14"/>
      <c r="L266" s="84">
        <f t="shared" si="31"/>
        <v>16.07142857142857</v>
      </c>
      <c r="N266" s="85">
        <f>+'Silver '!D393</f>
        <v>0.21015</v>
      </c>
      <c r="P266" s="84">
        <f t="shared" si="27"/>
        <v>0</v>
      </c>
      <c r="Q266" s="84">
        <f t="shared" si="28"/>
        <v>31.5225</v>
      </c>
      <c r="R266" s="84">
        <f t="shared" si="29"/>
        <v>18.0729</v>
      </c>
      <c r="S266" s="14"/>
      <c r="T266" s="84">
        <f t="shared" si="30"/>
        <v>3.377410714285714</v>
      </c>
    </row>
    <row r="267" spans="1:20" ht="15.75">
      <c r="A267" s="10">
        <v>1735</v>
      </c>
      <c r="C267" s="10">
        <v>148.5</v>
      </c>
      <c r="D267" s="10">
        <v>84</v>
      </c>
      <c r="H267" s="10">
        <f t="shared" si="24"/>
        <v>0</v>
      </c>
      <c r="I267" s="10">
        <f t="shared" si="25"/>
        <v>148.5</v>
      </c>
      <c r="J267" s="10">
        <f t="shared" si="26"/>
        <v>84</v>
      </c>
      <c r="K267" s="14"/>
      <c r="L267" s="84">
        <f t="shared" si="31"/>
        <v>0</v>
      </c>
      <c r="N267" s="85">
        <f>+'Silver '!D394</f>
        <v>0.21015</v>
      </c>
      <c r="P267" s="84">
        <f t="shared" si="27"/>
        <v>0</v>
      </c>
      <c r="Q267" s="84">
        <f t="shared" si="28"/>
        <v>31.207275</v>
      </c>
      <c r="R267" s="84">
        <f t="shared" si="29"/>
        <v>17.6526</v>
      </c>
      <c r="S267" s="14"/>
      <c r="T267" s="84">
        <f t="shared" si="30"/>
        <v>0</v>
      </c>
    </row>
    <row r="268" spans="1:20" ht="15.75">
      <c r="A268" s="10">
        <v>1736</v>
      </c>
      <c r="C268" s="10">
        <v>148.5</v>
      </c>
      <c r="D268" s="10">
        <v>84</v>
      </c>
      <c r="F268" s="10">
        <v>9</v>
      </c>
      <c r="H268" s="10">
        <f t="shared" si="24"/>
        <v>0</v>
      </c>
      <c r="I268" s="10">
        <f t="shared" si="25"/>
        <v>148.5</v>
      </c>
      <c r="J268" s="10">
        <f t="shared" si="26"/>
        <v>84</v>
      </c>
      <c r="K268" s="14"/>
      <c r="L268" s="84">
        <f t="shared" si="31"/>
        <v>16.07142857142857</v>
      </c>
      <c r="N268" s="85">
        <f>+'Silver '!D395</f>
        <v>0.21015</v>
      </c>
      <c r="P268" s="84">
        <f t="shared" si="27"/>
        <v>0</v>
      </c>
      <c r="Q268" s="84">
        <f t="shared" si="28"/>
        <v>31.207275</v>
      </c>
      <c r="R268" s="84">
        <f t="shared" si="29"/>
        <v>17.6526</v>
      </c>
      <c r="S268" s="14"/>
      <c r="T268" s="84">
        <f t="shared" si="30"/>
        <v>3.377410714285714</v>
      </c>
    </row>
    <row r="269" spans="1:20" ht="15.75">
      <c r="A269" s="10">
        <v>1737</v>
      </c>
      <c r="C269" s="10">
        <v>144</v>
      </c>
      <c r="D269" s="10">
        <v>84</v>
      </c>
      <c r="H269" s="10">
        <f t="shared" si="24"/>
        <v>0</v>
      </c>
      <c r="I269" s="10">
        <f t="shared" si="25"/>
        <v>144</v>
      </c>
      <c r="J269" s="10">
        <f t="shared" si="26"/>
        <v>84</v>
      </c>
      <c r="K269" s="14"/>
      <c r="L269" s="84">
        <f t="shared" si="31"/>
        <v>0</v>
      </c>
      <c r="N269" s="85">
        <f>+'Silver '!D396</f>
        <v>0.21015</v>
      </c>
      <c r="P269" s="84">
        <f t="shared" si="27"/>
        <v>0</v>
      </c>
      <c r="Q269" s="84">
        <f t="shared" si="28"/>
        <v>30.2616</v>
      </c>
      <c r="R269" s="84">
        <f t="shared" si="29"/>
        <v>17.6526</v>
      </c>
      <c r="S269" s="14"/>
      <c r="T269" s="84">
        <f t="shared" si="30"/>
        <v>0</v>
      </c>
    </row>
    <row r="270" spans="1:20" ht="15.75">
      <c r="A270" s="10">
        <v>1738</v>
      </c>
      <c r="C270" s="10">
        <v>144</v>
      </c>
      <c r="D270" s="10">
        <v>84</v>
      </c>
      <c r="H270" s="10">
        <f t="shared" si="24"/>
        <v>0</v>
      </c>
      <c r="I270" s="10">
        <f t="shared" si="25"/>
        <v>144</v>
      </c>
      <c r="J270" s="10">
        <f t="shared" si="26"/>
        <v>84</v>
      </c>
      <c r="K270" s="14"/>
      <c r="L270" s="84">
        <f t="shared" si="31"/>
        <v>0</v>
      </c>
      <c r="N270" s="85">
        <f>+'Silver '!D397</f>
        <v>0.21015</v>
      </c>
      <c r="P270" s="84">
        <f t="shared" si="27"/>
        <v>0</v>
      </c>
      <c r="Q270" s="84">
        <f t="shared" si="28"/>
        <v>30.2616</v>
      </c>
      <c r="R270" s="84">
        <f t="shared" si="29"/>
        <v>17.6526</v>
      </c>
      <c r="S270" s="14"/>
      <c r="T270" s="84">
        <f t="shared" si="30"/>
        <v>0</v>
      </c>
    </row>
    <row r="271" spans="1:20" ht="15.75">
      <c r="A271" s="10">
        <v>1739</v>
      </c>
      <c r="C271" s="10">
        <v>144</v>
      </c>
      <c r="D271" s="10">
        <v>84</v>
      </c>
      <c r="F271" s="10">
        <v>10.25</v>
      </c>
      <c r="H271" s="10">
        <f t="shared" si="24"/>
        <v>0</v>
      </c>
      <c r="I271" s="10">
        <f t="shared" si="25"/>
        <v>144</v>
      </c>
      <c r="J271" s="10">
        <f t="shared" si="26"/>
        <v>84</v>
      </c>
      <c r="K271" s="14"/>
      <c r="L271" s="84">
        <f t="shared" si="31"/>
        <v>18.303571428571427</v>
      </c>
      <c r="N271" s="85">
        <f>+'Silver '!D398</f>
        <v>0.21015</v>
      </c>
      <c r="P271" s="84">
        <f t="shared" si="27"/>
        <v>0</v>
      </c>
      <c r="Q271" s="84">
        <f t="shared" si="28"/>
        <v>30.2616</v>
      </c>
      <c r="R271" s="84">
        <f t="shared" si="29"/>
        <v>17.6526</v>
      </c>
      <c r="S271" s="14"/>
      <c r="T271" s="84">
        <f t="shared" si="30"/>
        <v>3.8464955357142854</v>
      </c>
    </row>
    <row r="272" spans="1:20" ht="15.75">
      <c r="A272" s="10">
        <v>1740</v>
      </c>
      <c r="C272" s="10">
        <v>144</v>
      </c>
      <c r="D272" s="10">
        <v>84</v>
      </c>
      <c r="H272" s="10">
        <f t="shared" si="24"/>
        <v>0</v>
      </c>
      <c r="I272" s="10">
        <f t="shared" si="25"/>
        <v>144</v>
      </c>
      <c r="J272" s="10">
        <f t="shared" si="26"/>
        <v>84</v>
      </c>
      <c r="K272" s="14"/>
      <c r="L272" s="84">
        <f t="shared" si="31"/>
        <v>0</v>
      </c>
      <c r="N272" s="85">
        <f>+'Silver '!D399</f>
        <v>0.21015</v>
      </c>
      <c r="P272" s="84">
        <f t="shared" si="27"/>
        <v>0</v>
      </c>
      <c r="Q272" s="84">
        <f t="shared" si="28"/>
        <v>30.2616</v>
      </c>
      <c r="R272" s="84">
        <f t="shared" si="29"/>
        <v>17.6526</v>
      </c>
      <c r="S272" s="14"/>
      <c r="T272" s="84">
        <f t="shared" si="30"/>
        <v>0</v>
      </c>
    </row>
    <row r="273" spans="1:20" ht="15.75">
      <c r="A273" s="10">
        <v>1741</v>
      </c>
      <c r="C273" s="10">
        <v>144</v>
      </c>
      <c r="D273" s="10">
        <v>84</v>
      </c>
      <c r="H273" s="10">
        <f aca="true" t="shared" si="32" ref="H273:H311">+B273</f>
        <v>0</v>
      </c>
      <c r="I273" s="10">
        <f aca="true" t="shared" si="33" ref="I273:I311">+C273</f>
        <v>144</v>
      </c>
      <c r="J273" s="10">
        <f aca="true" t="shared" si="34" ref="J273:J311">+D273</f>
        <v>84</v>
      </c>
      <c r="K273" s="14"/>
      <c r="L273" s="84">
        <f t="shared" si="31"/>
        <v>0</v>
      </c>
      <c r="N273" s="85">
        <f>+'Silver '!D400</f>
        <v>0.21015</v>
      </c>
      <c r="P273" s="84">
        <f t="shared" si="27"/>
        <v>0</v>
      </c>
      <c r="Q273" s="84">
        <f t="shared" si="28"/>
        <v>30.2616</v>
      </c>
      <c r="R273" s="84">
        <f t="shared" si="29"/>
        <v>17.6526</v>
      </c>
      <c r="S273" s="14"/>
      <c r="T273" s="84">
        <f t="shared" si="30"/>
        <v>0</v>
      </c>
    </row>
    <row r="274" spans="1:20" ht="15.75">
      <c r="A274" s="10">
        <v>1742</v>
      </c>
      <c r="C274" s="10">
        <v>144</v>
      </c>
      <c r="D274" s="10">
        <v>84</v>
      </c>
      <c r="F274" s="10">
        <v>12</v>
      </c>
      <c r="H274" s="10">
        <f t="shared" si="32"/>
        <v>0</v>
      </c>
      <c r="I274" s="10">
        <f t="shared" si="33"/>
        <v>144</v>
      </c>
      <c r="J274" s="10">
        <f t="shared" si="34"/>
        <v>84</v>
      </c>
      <c r="K274" s="14"/>
      <c r="L274" s="84">
        <f t="shared" si="31"/>
        <v>21.428571428571427</v>
      </c>
      <c r="N274" s="85">
        <f>+'Silver '!D401</f>
        <v>0.21015</v>
      </c>
      <c r="P274" s="84">
        <f aca="true" t="shared" si="35" ref="P274:P311">+H274*$N274</f>
        <v>0</v>
      </c>
      <c r="Q274" s="84">
        <f aca="true" t="shared" si="36" ref="Q274:Q311">+I274*$N274</f>
        <v>30.2616</v>
      </c>
      <c r="R274" s="84">
        <f aca="true" t="shared" si="37" ref="R274:R311">+J274*$N274</f>
        <v>17.6526</v>
      </c>
      <c r="S274" s="14"/>
      <c r="T274" s="84">
        <f aca="true" t="shared" si="38" ref="T274:T311">+L274*$N274</f>
        <v>4.503214285714286</v>
      </c>
    </row>
    <row r="275" spans="1:20" ht="15.75">
      <c r="A275" s="10">
        <v>1743</v>
      </c>
      <c r="C275" s="10">
        <v>144</v>
      </c>
      <c r="D275" s="10">
        <v>84</v>
      </c>
      <c r="F275" s="10">
        <v>12</v>
      </c>
      <c r="H275" s="10">
        <f t="shared" si="32"/>
        <v>0</v>
      </c>
      <c r="I275" s="10">
        <f t="shared" si="33"/>
        <v>144</v>
      </c>
      <c r="J275" s="10">
        <f t="shared" si="34"/>
        <v>84</v>
      </c>
      <c r="K275" s="14"/>
      <c r="L275" s="84">
        <f aca="true" t="shared" si="39" ref="L275:L311">+F275/0.56</f>
        <v>21.428571428571427</v>
      </c>
      <c r="N275" s="85">
        <f>+'Silver '!D402</f>
        <v>0.21015</v>
      </c>
      <c r="P275" s="84">
        <f t="shared" si="35"/>
        <v>0</v>
      </c>
      <c r="Q275" s="84">
        <f t="shared" si="36"/>
        <v>30.2616</v>
      </c>
      <c r="R275" s="84">
        <f t="shared" si="37"/>
        <v>17.6526</v>
      </c>
      <c r="S275" s="14"/>
      <c r="T275" s="84">
        <f t="shared" si="38"/>
        <v>4.503214285714286</v>
      </c>
    </row>
    <row r="276" spans="1:20" ht="15.75">
      <c r="A276" s="10">
        <v>1744</v>
      </c>
      <c r="C276" s="10">
        <v>144</v>
      </c>
      <c r="D276" s="10">
        <v>84</v>
      </c>
      <c r="F276" s="10">
        <v>12</v>
      </c>
      <c r="H276" s="10">
        <f t="shared" si="32"/>
        <v>0</v>
      </c>
      <c r="I276" s="10">
        <f t="shared" si="33"/>
        <v>144</v>
      </c>
      <c r="J276" s="10">
        <f t="shared" si="34"/>
        <v>84</v>
      </c>
      <c r="K276" s="14"/>
      <c r="L276" s="84">
        <f t="shared" si="39"/>
        <v>21.428571428571427</v>
      </c>
      <c r="N276" s="85">
        <f>+'Silver '!D403</f>
        <v>0.21015</v>
      </c>
      <c r="P276" s="84">
        <f t="shared" si="35"/>
        <v>0</v>
      </c>
      <c r="Q276" s="84">
        <f t="shared" si="36"/>
        <v>30.2616</v>
      </c>
      <c r="R276" s="84">
        <f t="shared" si="37"/>
        <v>17.6526</v>
      </c>
      <c r="S276" s="14"/>
      <c r="T276" s="84">
        <f t="shared" si="38"/>
        <v>4.503214285714286</v>
      </c>
    </row>
    <row r="277" spans="1:20" ht="15.75">
      <c r="A277" s="10">
        <v>1745</v>
      </c>
      <c r="C277" s="10">
        <v>144</v>
      </c>
      <c r="D277" s="10">
        <v>84</v>
      </c>
      <c r="H277" s="10">
        <f t="shared" si="32"/>
        <v>0</v>
      </c>
      <c r="I277" s="10">
        <f t="shared" si="33"/>
        <v>144</v>
      </c>
      <c r="J277" s="10">
        <f t="shared" si="34"/>
        <v>84</v>
      </c>
      <c r="K277" s="14"/>
      <c r="L277" s="84">
        <f t="shared" si="39"/>
        <v>0</v>
      </c>
      <c r="N277" s="85">
        <f>+'Silver '!D404</f>
        <v>0.21015</v>
      </c>
      <c r="P277" s="84">
        <f t="shared" si="35"/>
        <v>0</v>
      </c>
      <c r="Q277" s="84">
        <f t="shared" si="36"/>
        <v>30.2616</v>
      </c>
      <c r="R277" s="84">
        <f t="shared" si="37"/>
        <v>17.6526</v>
      </c>
      <c r="S277" s="14"/>
      <c r="T277" s="84">
        <f t="shared" si="38"/>
        <v>0</v>
      </c>
    </row>
    <row r="278" spans="1:20" ht="15.75">
      <c r="A278" s="10">
        <v>1746</v>
      </c>
      <c r="C278" s="10">
        <v>144</v>
      </c>
      <c r="D278" s="10">
        <v>84</v>
      </c>
      <c r="F278" s="10">
        <v>12</v>
      </c>
      <c r="H278" s="10">
        <f t="shared" si="32"/>
        <v>0</v>
      </c>
      <c r="I278" s="10">
        <f t="shared" si="33"/>
        <v>144</v>
      </c>
      <c r="J278" s="10">
        <f t="shared" si="34"/>
        <v>84</v>
      </c>
      <c r="K278" s="14"/>
      <c r="L278" s="84">
        <f t="shared" si="39"/>
        <v>21.428571428571427</v>
      </c>
      <c r="N278" s="85">
        <f>+'Silver '!D405</f>
        <v>0.21015</v>
      </c>
      <c r="P278" s="84">
        <f t="shared" si="35"/>
        <v>0</v>
      </c>
      <c r="Q278" s="84">
        <f t="shared" si="36"/>
        <v>30.2616</v>
      </c>
      <c r="R278" s="84">
        <f t="shared" si="37"/>
        <v>17.6526</v>
      </c>
      <c r="S278" s="14"/>
      <c r="T278" s="84">
        <f t="shared" si="38"/>
        <v>4.503214285714286</v>
      </c>
    </row>
    <row r="279" spans="1:20" ht="15.75">
      <c r="A279" s="10">
        <v>1747</v>
      </c>
      <c r="C279" s="10">
        <v>144</v>
      </c>
      <c r="D279" s="10">
        <v>84</v>
      </c>
      <c r="F279" s="10">
        <v>12</v>
      </c>
      <c r="H279" s="10">
        <f t="shared" si="32"/>
        <v>0</v>
      </c>
      <c r="I279" s="10">
        <f t="shared" si="33"/>
        <v>144</v>
      </c>
      <c r="J279" s="10">
        <f t="shared" si="34"/>
        <v>84</v>
      </c>
      <c r="K279" s="14"/>
      <c r="L279" s="84">
        <f t="shared" si="39"/>
        <v>21.428571428571427</v>
      </c>
      <c r="N279" s="85">
        <f>+'Silver '!D406</f>
        <v>0.21015</v>
      </c>
      <c r="P279" s="84">
        <f t="shared" si="35"/>
        <v>0</v>
      </c>
      <c r="Q279" s="84">
        <f t="shared" si="36"/>
        <v>30.2616</v>
      </c>
      <c r="R279" s="84">
        <f t="shared" si="37"/>
        <v>17.6526</v>
      </c>
      <c r="S279" s="14"/>
      <c r="T279" s="84">
        <f t="shared" si="38"/>
        <v>4.503214285714286</v>
      </c>
    </row>
    <row r="280" spans="1:20" ht="15.75">
      <c r="A280" s="10">
        <v>1748</v>
      </c>
      <c r="C280" s="10">
        <v>144</v>
      </c>
      <c r="D280" s="10">
        <v>84</v>
      </c>
      <c r="F280" s="10">
        <v>12</v>
      </c>
      <c r="H280" s="10">
        <f t="shared" si="32"/>
        <v>0</v>
      </c>
      <c r="I280" s="10">
        <f t="shared" si="33"/>
        <v>144</v>
      </c>
      <c r="J280" s="10">
        <f t="shared" si="34"/>
        <v>84</v>
      </c>
      <c r="K280" s="14"/>
      <c r="L280" s="84">
        <f t="shared" si="39"/>
        <v>21.428571428571427</v>
      </c>
      <c r="N280" s="85">
        <f>+'Silver '!D407</f>
        <v>0.21015</v>
      </c>
      <c r="P280" s="84">
        <f t="shared" si="35"/>
        <v>0</v>
      </c>
      <c r="Q280" s="84">
        <f t="shared" si="36"/>
        <v>30.2616</v>
      </c>
      <c r="R280" s="84">
        <f t="shared" si="37"/>
        <v>17.6526</v>
      </c>
      <c r="S280" s="14"/>
      <c r="T280" s="84">
        <f t="shared" si="38"/>
        <v>4.503214285714286</v>
      </c>
    </row>
    <row r="281" spans="1:20" ht="15.75">
      <c r="A281" s="10">
        <v>1749</v>
      </c>
      <c r="C281" s="10">
        <v>144</v>
      </c>
      <c r="D281" s="10">
        <v>84</v>
      </c>
      <c r="F281" s="10">
        <v>12</v>
      </c>
      <c r="H281" s="10">
        <f t="shared" si="32"/>
        <v>0</v>
      </c>
      <c r="I281" s="10">
        <f t="shared" si="33"/>
        <v>144</v>
      </c>
      <c r="J281" s="10">
        <f t="shared" si="34"/>
        <v>84</v>
      </c>
      <c r="K281" s="14"/>
      <c r="L281" s="84">
        <f t="shared" si="39"/>
        <v>21.428571428571427</v>
      </c>
      <c r="N281" s="85">
        <f>+'Silver '!D408</f>
        <v>0.20481</v>
      </c>
      <c r="P281" s="84">
        <f t="shared" si="35"/>
        <v>0</v>
      </c>
      <c r="Q281" s="84">
        <f t="shared" si="36"/>
        <v>29.492639999999998</v>
      </c>
      <c r="R281" s="84">
        <f t="shared" si="37"/>
        <v>17.20404</v>
      </c>
      <c r="S281" s="14"/>
      <c r="T281" s="84">
        <f t="shared" si="38"/>
        <v>4.388785714285714</v>
      </c>
    </row>
    <row r="282" spans="1:20" ht="15.75">
      <c r="A282" s="10">
        <v>1750</v>
      </c>
      <c r="C282" s="10">
        <v>148</v>
      </c>
      <c r="D282" s="10">
        <v>87</v>
      </c>
      <c r="F282" s="10">
        <v>12</v>
      </c>
      <c r="H282" s="10">
        <f t="shared" si="32"/>
        <v>0</v>
      </c>
      <c r="I282" s="10">
        <f t="shared" si="33"/>
        <v>148</v>
      </c>
      <c r="J282" s="10">
        <f t="shared" si="34"/>
        <v>87</v>
      </c>
      <c r="K282" s="14"/>
      <c r="L282" s="84">
        <f t="shared" si="39"/>
        <v>21.428571428571427</v>
      </c>
      <c r="N282" s="85">
        <f>+'Silver '!D409</f>
        <v>0.19514</v>
      </c>
      <c r="P282" s="84">
        <f t="shared" si="35"/>
        <v>0</v>
      </c>
      <c r="Q282" s="84">
        <f t="shared" si="36"/>
        <v>28.88072</v>
      </c>
      <c r="R282" s="84">
        <f t="shared" si="37"/>
        <v>16.97718</v>
      </c>
      <c r="S282" s="14"/>
      <c r="T282" s="84">
        <f t="shared" si="38"/>
        <v>4.181571428571428</v>
      </c>
    </row>
    <row r="283" spans="1:20" ht="15.75">
      <c r="A283" s="10">
        <v>1751</v>
      </c>
      <c r="C283" s="10">
        <v>168</v>
      </c>
      <c r="F283" s="10">
        <v>12</v>
      </c>
      <c r="H283" s="10">
        <f t="shared" si="32"/>
        <v>0</v>
      </c>
      <c r="I283" s="10">
        <f t="shared" si="33"/>
        <v>168</v>
      </c>
      <c r="J283" s="10">
        <f t="shared" si="34"/>
        <v>0</v>
      </c>
      <c r="K283" s="14"/>
      <c r="L283" s="84">
        <f t="shared" si="39"/>
        <v>21.428571428571427</v>
      </c>
      <c r="N283" s="85">
        <f>+'Silver '!D410</f>
        <v>0.19514</v>
      </c>
      <c r="P283" s="84">
        <f t="shared" si="35"/>
        <v>0</v>
      </c>
      <c r="Q283" s="84">
        <f t="shared" si="36"/>
        <v>32.78352</v>
      </c>
      <c r="R283" s="84">
        <f t="shared" si="37"/>
        <v>0</v>
      </c>
      <c r="S283" s="14"/>
      <c r="T283" s="84">
        <f t="shared" si="38"/>
        <v>4.181571428571428</v>
      </c>
    </row>
    <row r="284" spans="1:20" ht="15.75">
      <c r="A284" s="10">
        <v>1752</v>
      </c>
      <c r="C284" s="10">
        <v>165</v>
      </c>
      <c r="D284" s="10">
        <v>90</v>
      </c>
      <c r="F284" s="10">
        <v>12</v>
      </c>
      <c r="H284" s="10">
        <f t="shared" si="32"/>
        <v>0</v>
      </c>
      <c r="I284" s="10">
        <f t="shared" si="33"/>
        <v>165</v>
      </c>
      <c r="J284" s="10">
        <f t="shared" si="34"/>
        <v>90</v>
      </c>
      <c r="K284" s="14"/>
      <c r="L284" s="84">
        <f t="shared" si="39"/>
        <v>21.428571428571427</v>
      </c>
      <c r="N284" s="85">
        <f>+'Silver '!D411</f>
        <v>0.19514</v>
      </c>
      <c r="P284" s="84">
        <f t="shared" si="35"/>
        <v>0</v>
      </c>
      <c r="Q284" s="84">
        <f t="shared" si="36"/>
        <v>32.198100000000004</v>
      </c>
      <c r="R284" s="84">
        <f t="shared" si="37"/>
        <v>17.5626</v>
      </c>
      <c r="S284" s="14"/>
      <c r="T284" s="84">
        <f t="shared" si="38"/>
        <v>4.181571428571428</v>
      </c>
    </row>
    <row r="285" spans="1:20" ht="15.75">
      <c r="A285" s="10">
        <v>1753</v>
      </c>
      <c r="C285" s="10">
        <v>165</v>
      </c>
      <c r="D285" s="10">
        <v>90</v>
      </c>
      <c r="F285" s="10">
        <v>12</v>
      </c>
      <c r="H285" s="10">
        <f t="shared" si="32"/>
        <v>0</v>
      </c>
      <c r="I285" s="10">
        <f t="shared" si="33"/>
        <v>165</v>
      </c>
      <c r="J285" s="10">
        <f t="shared" si="34"/>
        <v>90</v>
      </c>
      <c r="K285" s="14"/>
      <c r="L285" s="84">
        <f t="shared" si="39"/>
        <v>21.428571428571427</v>
      </c>
      <c r="N285" s="85">
        <f>+'Silver '!D412</f>
        <v>0.19514</v>
      </c>
      <c r="P285" s="84">
        <f t="shared" si="35"/>
        <v>0</v>
      </c>
      <c r="Q285" s="84">
        <f t="shared" si="36"/>
        <v>32.198100000000004</v>
      </c>
      <c r="R285" s="84">
        <f t="shared" si="37"/>
        <v>17.5626</v>
      </c>
      <c r="S285" s="14"/>
      <c r="T285" s="84">
        <f t="shared" si="38"/>
        <v>4.181571428571428</v>
      </c>
    </row>
    <row r="286" spans="1:20" ht="15.75">
      <c r="A286" s="10">
        <v>1754</v>
      </c>
      <c r="C286" s="10">
        <v>166.8</v>
      </c>
      <c r="D286" s="10">
        <v>90</v>
      </c>
      <c r="H286" s="10">
        <f t="shared" si="32"/>
        <v>0</v>
      </c>
      <c r="I286" s="10">
        <f t="shared" si="33"/>
        <v>166.8</v>
      </c>
      <c r="J286" s="10">
        <f t="shared" si="34"/>
        <v>90</v>
      </c>
      <c r="K286" s="14"/>
      <c r="L286" s="84">
        <f t="shared" si="39"/>
        <v>0</v>
      </c>
      <c r="N286" s="85">
        <f>+'Silver '!D413</f>
        <v>0.19514</v>
      </c>
      <c r="P286" s="84">
        <f t="shared" si="35"/>
        <v>0</v>
      </c>
      <c r="Q286" s="84">
        <f t="shared" si="36"/>
        <v>32.549352000000006</v>
      </c>
      <c r="R286" s="84">
        <f t="shared" si="37"/>
        <v>17.5626</v>
      </c>
      <c r="S286" s="14"/>
      <c r="T286" s="84">
        <f t="shared" si="38"/>
        <v>0</v>
      </c>
    </row>
    <row r="287" spans="1:20" ht="15.75">
      <c r="A287" s="10">
        <v>1755</v>
      </c>
      <c r="C287" s="10">
        <v>166.8</v>
      </c>
      <c r="D287" s="10">
        <v>90</v>
      </c>
      <c r="F287" s="10">
        <v>12</v>
      </c>
      <c r="H287" s="10">
        <f t="shared" si="32"/>
        <v>0</v>
      </c>
      <c r="I287" s="10">
        <f t="shared" si="33"/>
        <v>166.8</v>
      </c>
      <c r="J287" s="10">
        <f t="shared" si="34"/>
        <v>90</v>
      </c>
      <c r="K287" s="14"/>
      <c r="L287" s="84">
        <f t="shared" si="39"/>
        <v>21.428571428571427</v>
      </c>
      <c r="N287" s="85">
        <f>+'Silver '!D414</f>
        <v>0.19514</v>
      </c>
      <c r="P287" s="84">
        <f t="shared" si="35"/>
        <v>0</v>
      </c>
      <c r="Q287" s="84">
        <f t="shared" si="36"/>
        <v>32.549352000000006</v>
      </c>
      <c r="R287" s="84">
        <f t="shared" si="37"/>
        <v>17.5626</v>
      </c>
      <c r="S287" s="14"/>
      <c r="T287" s="84">
        <f t="shared" si="38"/>
        <v>4.181571428571428</v>
      </c>
    </row>
    <row r="288" spans="1:20" ht="15.75">
      <c r="A288" s="10">
        <v>1756</v>
      </c>
      <c r="C288" s="10">
        <v>165</v>
      </c>
      <c r="D288" s="10">
        <v>84</v>
      </c>
      <c r="F288" s="10">
        <v>12</v>
      </c>
      <c r="H288" s="10">
        <f t="shared" si="32"/>
        <v>0</v>
      </c>
      <c r="I288" s="10">
        <f t="shared" si="33"/>
        <v>165</v>
      </c>
      <c r="J288" s="10">
        <f t="shared" si="34"/>
        <v>84</v>
      </c>
      <c r="K288" s="14"/>
      <c r="L288" s="84">
        <f t="shared" si="39"/>
        <v>21.428571428571427</v>
      </c>
      <c r="N288" s="85">
        <f>+'Silver '!D415</f>
        <v>0.19514</v>
      </c>
      <c r="P288" s="84">
        <f t="shared" si="35"/>
        <v>0</v>
      </c>
      <c r="Q288" s="84">
        <f t="shared" si="36"/>
        <v>32.198100000000004</v>
      </c>
      <c r="R288" s="84">
        <f t="shared" si="37"/>
        <v>16.39176</v>
      </c>
      <c r="S288" s="14"/>
      <c r="T288" s="84">
        <f t="shared" si="38"/>
        <v>4.181571428571428</v>
      </c>
    </row>
    <row r="289" spans="1:20" ht="15.75">
      <c r="A289" s="10">
        <v>1757</v>
      </c>
      <c r="C289" s="10">
        <v>165</v>
      </c>
      <c r="D289" s="10">
        <v>84</v>
      </c>
      <c r="F289" s="10">
        <v>12</v>
      </c>
      <c r="H289" s="10">
        <f t="shared" si="32"/>
        <v>0</v>
      </c>
      <c r="I289" s="10">
        <f t="shared" si="33"/>
        <v>165</v>
      </c>
      <c r="J289" s="10">
        <f t="shared" si="34"/>
        <v>84</v>
      </c>
      <c r="K289" s="14"/>
      <c r="L289" s="84">
        <f t="shared" si="39"/>
        <v>21.428571428571427</v>
      </c>
      <c r="N289" s="85">
        <f>+'Silver '!D416</f>
        <v>0.19514</v>
      </c>
      <c r="P289" s="84">
        <f t="shared" si="35"/>
        <v>0</v>
      </c>
      <c r="Q289" s="84">
        <f t="shared" si="36"/>
        <v>32.198100000000004</v>
      </c>
      <c r="R289" s="84">
        <f t="shared" si="37"/>
        <v>16.39176</v>
      </c>
      <c r="S289" s="14"/>
      <c r="T289" s="84">
        <f t="shared" si="38"/>
        <v>4.181571428571428</v>
      </c>
    </row>
    <row r="290" spans="1:20" ht="15.75">
      <c r="A290" s="10">
        <v>1758</v>
      </c>
      <c r="C290" s="10">
        <v>165</v>
      </c>
      <c r="D290" s="10">
        <v>84</v>
      </c>
      <c r="F290" s="10">
        <v>12</v>
      </c>
      <c r="H290" s="10">
        <f t="shared" si="32"/>
        <v>0</v>
      </c>
      <c r="I290" s="10">
        <f t="shared" si="33"/>
        <v>165</v>
      </c>
      <c r="J290" s="10">
        <f t="shared" si="34"/>
        <v>84</v>
      </c>
      <c r="K290" s="14"/>
      <c r="L290" s="84">
        <f t="shared" si="39"/>
        <v>21.428571428571427</v>
      </c>
      <c r="N290" s="85">
        <f>+'Silver '!D417</f>
        <v>0.19514</v>
      </c>
      <c r="P290" s="84">
        <f t="shared" si="35"/>
        <v>0</v>
      </c>
      <c r="Q290" s="84">
        <f t="shared" si="36"/>
        <v>32.198100000000004</v>
      </c>
      <c r="R290" s="84">
        <f t="shared" si="37"/>
        <v>16.39176</v>
      </c>
      <c r="S290" s="14"/>
      <c r="T290" s="84">
        <f t="shared" si="38"/>
        <v>4.181571428571428</v>
      </c>
    </row>
    <row r="291" spans="1:20" ht="15.75">
      <c r="A291" s="10">
        <v>1759</v>
      </c>
      <c r="C291" s="10">
        <v>165</v>
      </c>
      <c r="D291" s="10">
        <v>84</v>
      </c>
      <c r="F291" s="10">
        <v>12.63</v>
      </c>
      <c r="H291" s="10">
        <f t="shared" si="32"/>
        <v>0</v>
      </c>
      <c r="I291" s="10">
        <f t="shared" si="33"/>
        <v>165</v>
      </c>
      <c r="J291" s="10">
        <f t="shared" si="34"/>
        <v>84</v>
      </c>
      <c r="K291" s="14"/>
      <c r="L291" s="84">
        <f t="shared" si="39"/>
        <v>22.553571428571427</v>
      </c>
      <c r="N291" s="85">
        <f>+'Silver '!D418</f>
        <v>0.19514</v>
      </c>
      <c r="P291" s="84">
        <f t="shared" si="35"/>
        <v>0</v>
      </c>
      <c r="Q291" s="84">
        <f t="shared" si="36"/>
        <v>32.198100000000004</v>
      </c>
      <c r="R291" s="84">
        <f t="shared" si="37"/>
        <v>16.39176</v>
      </c>
      <c r="S291" s="14"/>
      <c r="T291" s="84">
        <f t="shared" si="38"/>
        <v>4.401103928571429</v>
      </c>
    </row>
    <row r="292" spans="1:20" ht="15.75">
      <c r="A292" s="10">
        <v>1760</v>
      </c>
      <c r="C292" s="10">
        <v>165</v>
      </c>
      <c r="D292" s="10">
        <v>84</v>
      </c>
      <c r="F292" s="10">
        <v>13</v>
      </c>
      <c r="H292" s="10">
        <f t="shared" si="32"/>
        <v>0</v>
      </c>
      <c r="I292" s="10">
        <f t="shared" si="33"/>
        <v>165</v>
      </c>
      <c r="J292" s="10">
        <f t="shared" si="34"/>
        <v>84</v>
      </c>
      <c r="K292" s="14"/>
      <c r="L292" s="84">
        <f t="shared" si="39"/>
        <v>23.21428571428571</v>
      </c>
      <c r="N292" s="85">
        <f>+'Silver '!D419</f>
        <v>0.19514</v>
      </c>
      <c r="P292" s="84">
        <f t="shared" si="35"/>
        <v>0</v>
      </c>
      <c r="Q292" s="84">
        <f t="shared" si="36"/>
        <v>32.198100000000004</v>
      </c>
      <c r="R292" s="84">
        <f t="shared" si="37"/>
        <v>16.39176</v>
      </c>
      <c r="S292" s="14"/>
      <c r="T292" s="84">
        <f t="shared" si="38"/>
        <v>4.530035714285714</v>
      </c>
    </row>
    <row r="293" spans="1:20" ht="15.75">
      <c r="A293" s="10">
        <v>1761</v>
      </c>
      <c r="C293" s="10">
        <v>165</v>
      </c>
      <c r="D293" s="10">
        <v>84</v>
      </c>
      <c r="F293" s="10">
        <v>13</v>
      </c>
      <c r="H293" s="10">
        <f t="shared" si="32"/>
        <v>0</v>
      </c>
      <c r="I293" s="10">
        <f t="shared" si="33"/>
        <v>165</v>
      </c>
      <c r="J293" s="10">
        <f t="shared" si="34"/>
        <v>84</v>
      </c>
      <c r="K293" s="14"/>
      <c r="L293" s="84">
        <f t="shared" si="39"/>
        <v>23.21428571428571</v>
      </c>
      <c r="N293" s="85">
        <f>+'Silver '!D420</f>
        <v>0.19514</v>
      </c>
      <c r="P293" s="84">
        <f t="shared" si="35"/>
        <v>0</v>
      </c>
      <c r="Q293" s="84">
        <f t="shared" si="36"/>
        <v>32.198100000000004</v>
      </c>
      <c r="R293" s="84">
        <f t="shared" si="37"/>
        <v>16.39176</v>
      </c>
      <c r="S293" s="14"/>
      <c r="T293" s="84">
        <f t="shared" si="38"/>
        <v>4.530035714285714</v>
      </c>
    </row>
    <row r="294" spans="1:20" ht="15.75">
      <c r="A294" s="10">
        <v>1762</v>
      </c>
      <c r="C294" s="10">
        <v>165</v>
      </c>
      <c r="D294" s="10">
        <v>84</v>
      </c>
      <c r="F294" s="10">
        <v>13</v>
      </c>
      <c r="H294" s="10">
        <f t="shared" si="32"/>
        <v>0</v>
      </c>
      <c r="I294" s="10">
        <f t="shared" si="33"/>
        <v>165</v>
      </c>
      <c r="J294" s="10">
        <f t="shared" si="34"/>
        <v>84</v>
      </c>
      <c r="K294" s="14"/>
      <c r="L294" s="84">
        <f t="shared" si="39"/>
        <v>23.21428571428571</v>
      </c>
      <c r="N294" s="85">
        <f>+'Silver '!D421</f>
        <v>0.19514</v>
      </c>
      <c r="P294" s="84">
        <f t="shared" si="35"/>
        <v>0</v>
      </c>
      <c r="Q294" s="84">
        <f t="shared" si="36"/>
        <v>32.198100000000004</v>
      </c>
      <c r="R294" s="84">
        <f t="shared" si="37"/>
        <v>16.39176</v>
      </c>
      <c r="S294" s="14"/>
      <c r="T294" s="84">
        <f t="shared" si="38"/>
        <v>4.530035714285714</v>
      </c>
    </row>
    <row r="295" spans="1:20" ht="15.75">
      <c r="A295" s="10">
        <v>1763</v>
      </c>
      <c r="C295" s="10">
        <v>165</v>
      </c>
      <c r="D295" s="10">
        <v>84</v>
      </c>
      <c r="F295" s="10">
        <v>13</v>
      </c>
      <c r="H295" s="10">
        <f t="shared" si="32"/>
        <v>0</v>
      </c>
      <c r="I295" s="10">
        <f t="shared" si="33"/>
        <v>165</v>
      </c>
      <c r="J295" s="10">
        <f t="shared" si="34"/>
        <v>84</v>
      </c>
      <c r="K295" s="14"/>
      <c r="L295" s="84">
        <f t="shared" si="39"/>
        <v>23.21428571428571</v>
      </c>
      <c r="N295" s="85">
        <f>+'Silver '!D422</f>
        <v>0.19514</v>
      </c>
      <c r="P295" s="84">
        <f t="shared" si="35"/>
        <v>0</v>
      </c>
      <c r="Q295" s="84">
        <f t="shared" si="36"/>
        <v>32.198100000000004</v>
      </c>
      <c r="R295" s="84">
        <f t="shared" si="37"/>
        <v>16.39176</v>
      </c>
      <c r="S295" s="14"/>
      <c r="T295" s="84">
        <f t="shared" si="38"/>
        <v>4.530035714285714</v>
      </c>
    </row>
    <row r="296" spans="1:20" ht="15.75">
      <c r="A296" s="10">
        <v>1764</v>
      </c>
      <c r="C296" s="10">
        <v>165</v>
      </c>
      <c r="D296" s="10">
        <v>84</v>
      </c>
      <c r="F296" s="10">
        <v>13</v>
      </c>
      <c r="H296" s="10">
        <f t="shared" si="32"/>
        <v>0</v>
      </c>
      <c r="I296" s="10">
        <f t="shared" si="33"/>
        <v>165</v>
      </c>
      <c r="J296" s="10">
        <f t="shared" si="34"/>
        <v>84</v>
      </c>
      <c r="K296" s="14"/>
      <c r="L296" s="84">
        <f t="shared" si="39"/>
        <v>23.21428571428571</v>
      </c>
      <c r="N296" s="85">
        <f>+'Silver '!D423</f>
        <v>0.19514</v>
      </c>
      <c r="P296" s="84">
        <f t="shared" si="35"/>
        <v>0</v>
      </c>
      <c r="Q296" s="84">
        <f t="shared" si="36"/>
        <v>32.198100000000004</v>
      </c>
      <c r="R296" s="84">
        <f t="shared" si="37"/>
        <v>16.39176</v>
      </c>
      <c r="S296" s="14"/>
      <c r="T296" s="84">
        <f t="shared" si="38"/>
        <v>4.530035714285714</v>
      </c>
    </row>
    <row r="297" spans="1:20" ht="15.75">
      <c r="A297" s="10">
        <v>1765</v>
      </c>
      <c r="C297" s="10">
        <v>165</v>
      </c>
      <c r="D297" s="10">
        <v>84</v>
      </c>
      <c r="F297" s="10">
        <v>13</v>
      </c>
      <c r="H297" s="10">
        <f t="shared" si="32"/>
        <v>0</v>
      </c>
      <c r="I297" s="10">
        <f t="shared" si="33"/>
        <v>165</v>
      </c>
      <c r="J297" s="10">
        <f t="shared" si="34"/>
        <v>84</v>
      </c>
      <c r="K297" s="14"/>
      <c r="L297" s="84">
        <f t="shared" si="39"/>
        <v>23.21428571428571</v>
      </c>
      <c r="N297" s="85">
        <f>+'Silver '!D424</f>
        <v>0.19514</v>
      </c>
      <c r="P297" s="84">
        <f t="shared" si="35"/>
        <v>0</v>
      </c>
      <c r="Q297" s="84">
        <f t="shared" si="36"/>
        <v>32.198100000000004</v>
      </c>
      <c r="R297" s="84">
        <f t="shared" si="37"/>
        <v>16.39176</v>
      </c>
      <c r="S297" s="14"/>
      <c r="T297" s="84">
        <f t="shared" si="38"/>
        <v>4.530035714285714</v>
      </c>
    </row>
    <row r="298" spans="1:20" ht="15.75">
      <c r="A298" s="10">
        <v>1766</v>
      </c>
      <c r="C298" s="10">
        <v>165</v>
      </c>
      <c r="D298" s="10">
        <v>84</v>
      </c>
      <c r="F298" s="10">
        <v>13</v>
      </c>
      <c r="H298" s="10">
        <f t="shared" si="32"/>
        <v>0</v>
      </c>
      <c r="I298" s="10">
        <f t="shared" si="33"/>
        <v>165</v>
      </c>
      <c r="J298" s="10">
        <f t="shared" si="34"/>
        <v>84</v>
      </c>
      <c r="K298" s="14"/>
      <c r="L298" s="84">
        <f t="shared" si="39"/>
        <v>23.21428571428571</v>
      </c>
      <c r="N298" s="85">
        <f>+'Silver '!D425</f>
        <v>0.19514</v>
      </c>
      <c r="P298" s="84">
        <f t="shared" si="35"/>
        <v>0</v>
      </c>
      <c r="Q298" s="84">
        <f t="shared" si="36"/>
        <v>32.198100000000004</v>
      </c>
      <c r="R298" s="84">
        <f t="shared" si="37"/>
        <v>16.39176</v>
      </c>
      <c r="S298" s="14"/>
      <c r="T298" s="84">
        <f t="shared" si="38"/>
        <v>4.530035714285714</v>
      </c>
    </row>
    <row r="299" spans="1:20" ht="15.75">
      <c r="A299" s="10">
        <v>1767</v>
      </c>
      <c r="C299" s="10">
        <v>165</v>
      </c>
      <c r="D299" s="10">
        <v>84</v>
      </c>
      <c r="F299" s="10">
        <v>13</v>
      </c>
      <c r="H299" s="10">
        <f t="shared" si="32"/>
        <v>0</v>
      </c>
      <c r="I299" s="10">
        <f t="shared" si="33"/>
        <v>165</v>
      </c>
      <c r="J299" s="10">
        <f t="shared" si="34"/>
        <v>84</v>
      </c>
      <c r="K299" s="14"/>
      <c r="L299" s="84">
        <f t="shared" si="39"/>
        <v>23.21428571428571</v>
      </c>
      <c r="N299" s="85">
        <f>+'Silver '!D426</f>
        <v>0.19491</v>
      </c>
      <c r="P299" s="84">
        <f t="shared" si="35"/>
        <v>0</v>
      </c>
      <c r="Q299" s="84">
        <f t="shared" si="36"/>
        <v>32.16015</v>
      </c>
      <c r="R299" s="84">
        <f t="shared" si="37"/>
        <v>16.37244</v>
      </c>
      <c r="S299" s="14"/>
      <c r="T299" s="84">
        <f t="shared" si="38"/>
        <v>4.524696428571428</v>
      </c>
    </row>
    <row r="300" spans="1:20" ht="15.75">
      <c r="A300" s="10">
        <v>1768</v>
      </c>
      <c r="C300" s="10">
        <v>165</v>
      </c>
      <c r="D300" s="10">
        <v>84</v>
      </c>
      <c r="F300" s="10">
        <v>13</v>
      </c>
      <c r="H300" s="10">
        <f t="shared" si="32"/>
        <v>0</v>
      </c>
      <c r="I300" s="10">
        <f t="shared" si="33"/>
        <v>165</v>
      </c>
      <c r="J300" s="10">
        <f t="shared" si="34"/>
        <v>84</v>
      </c>
      <c r="K300" s="14"/>
      <c r="L300" s="84">
        <f t="shared" si="39"/>
        <v>23.21428571428571</v>
      </c>
      <c r="N300" s="85">
        <f>+'Silver '!D427</f>
        <v>0.19491</v>
      </c>
      <c r="P300" s="84">
        <f t="shared" si="35"/>
        <v>0</v>
      </c>
      <c r="Q300" s="84">
        <f t="shared" si="36"/>
        <v>32.16015</v>
      </c>
      <c r="R300" s="84">
        <f t="shared" si="37"/>
        <v>16.37244</v>
      </c>
      <c r="S300" s="14"/>
      <c r="T300" s="84">
        <f t="shared" si="38"/>
        <v>4.524696428571428</v>
      </c>
    </row>
    <row r="301" spans="1:20" ht="15.75">
      <c r="A301" s="10">
        <v>1769</v>
      </c>
      <c r="C301" s="10">
        <v>165</v>
      </c>
      <c r="D301" s="10">
        <v>84</v>
      </c>
      <c r="F301" s="10">
        <v>13</v>
      </c>
      <c r="H301" s="10">
        <f t="shared" si="32"/>
        <v>0</v>
      </c>
      <c r="I301" s="10">
        <f t="shared" si="33"/>
        <v>165</v>
      </c>
      <c r="J301" s="10">
        <f t="shared" si="34"/>
        <v>84</v>
      </c>
      <c r="K301" s="14"/>
      <c r="L301" s="84">
        <f t="shared" si="39"/>
        <v>23.21428571428571</v>
      </c>
      <c r="N301" s="85">
        <f>+'Silver '!D428</f>
        <v>0.19491</v>
      </c>
      <c r="P301" s="84">
        <f t="shared" si="35"/>
        <v>0</v>
      </c>
      <c r="Q301" s="84">
        <f t="shared" si="36"/>
        <v>32.16015</v>
      </c>
      <c r="R301" s="84">
        <f t="shared" si="37"/>
        <v>16.37244</v>
      </c>
      <c r="S301" s="14"/>
      <c r="T301" s="84">
        <f t="shared" si="38"/>
        <v>4.524696428571428</v>
      </c>
    </row>
    <row r="302" spans="1:20" ht="15.75">
      <c r="A302" s="10">
        <v>1770</v>
      </c>
      <c r="C302" s="10">
        <v>165</v>
      </c>
      <c r="D302" s="10">
        <v>84</v>
      </c>
      <c r="F302" s="10">
        <v>13</v>
      </c>
      <c r="H302" s="10">
        <f t="shared" si="32"/>
        <v>0</v>
      </c>
      <c r="I302" s="10">
        <f t="shared" si="33"/>
        <v>165</v>
      </c>
      <c r="J302" s="10">
        <f t="shared" si="34"/>
        <v>84</v>
      </c>
      <c r="K302" s="14"/>
      <c r="L302" s="84">
        <f t="shared" si="39"/>
        <v>23.21428571428571</v>
      </c>
      <c r="N302" s="85">
        <f>+'Silver '!D429</f>
        <v>0.19491</v>
      </c>
      <c r="P302" s="84">
        <f t="shared" si="35"/>
        <v>0</v>
      </c>
      <c r="Q302" s="84">
        <f t="shared" si="36"/>
        <v>32.16015</v>
      </c>
      <c r="R302" s="84">
        <f t="shared" si="37"/>
        <v>16.37244</v>
      </c>
      <c r="S302" s="14"/>
      <c r="T302" s="84">
        <f t="shared" si="38"/>
        <v>4.524696428571428</v>
      </c>
    </row>
    <row r="303" spans="1:20" ht="15.75">
      <c r="A303" s="10">
        <v>1771</v>
      </c>
      <c r="C303" s="10">
        <v>165</v>
      </c>
      <c r="D303" s="10">
        <v>84</v>
      </c>
      <c r="F303" s="10">
        <v>13</v>
      </c>
      <c r="H303" s="10">
        <f t="shared" si="32"/>
        <v>0</v>
      </c>
      <c r="I303" s="10">
        <f t="shared" si="33"/>
        <v>165</v>
      </c>
      <c r="J303" s="10">
        <f t="shared" si="34"/>
        <v>84</v>
      </c>
      <c r="K303" s="14"/>
      <c r="L303" s="84">
        <f t="shared" si="39"/>
        <v>23.21428571428571</v>
      </c>
      <c r="N303" s="85">
        <f>+'Silver '!D430</f>
        <v>0.19491</v>
      </c>
      <c r="P303" s="84">
        <f t="shared" si="35"/>
        <v>0</v>
      </c>
      <c r="Q303" s="84">
        <f t="shared" si="36"/>
        <v>32.16015</v>
      </c>
      <c r="R303" s="84">
        <f t="shared" si="37"/>
        <v>16.37244</v>
      </c>
      <c r="S303" s="14"/>
      <c r="T303" s="84">
        <f t="shared" si="38"/>
        <v>4.524696428571428</v>
      </c>
    </row>
    <row r="304" spans="1:20" ht="15.75">
      <c r="A304" s="10">
        <v>1772</v>
      </c>
      <c r="C304" s="10">
        <v>165</v>
      </c>
      <c r="D304" s="10">
        <v>84</v>
      </c>
      <c r="F304" s="10">
        <v>13</v>
      </c>
      <c r="H304" s="10">
        <f t="shared" si="32"/>
        <v>0</v>
      </c>
      <c r="I304" s="10">
        <f t="shared" si="33"/>
        <v>165</v>
      </c>
      <c r="J304" s="10">
        <f t="shared" si="34"/>
        <v>84</v>
      </c>
      <c r="K304" s="14"/>
      <c r="L304" s="84">
        <f t="shared" si="39"/>
        <v>23.21428571428571</v>
      </c>
      <c r="N304" s="85">
        <f>+'Silver '!D431</f>
        <v>0.19491</v>
      </c>
      <c r="P304" s="84">
        <f t="shared" si="35"/>
        <v>0</v>
      </c>
      <c r="Q304" s="84">
        <f t="shared" si="36"/>
        <v>32.16015</v>
      </c>
      <c r="R304" s="84">
        <f t="shared" si="37"/>
        <v>16.37244</v>
      </c>
      <c r="S304" s="14"/>
      <c r="T304" s="84">
        <f t="shared" si="38"/>
        <v>4.524696428571428</v>
      </c>
    </row>
    <row r="305" spans="1:20" ht="15.75">
      <c r="A305" s="10">
        <v>1773</v>
      </c>
      <c r="C305" s="10">
        <v>165</v>
      </c>
      <c r="D305" s="10">
        <v>84</v>
      </c>
      <c r="F305" s="10">
        <v>13</v>
      </c>
      <c r="H305" s="10">
        <f t="shared" si="32"/>
        <v>0</v>
      </c>
      <c r="I305" s="10">
        <f t="shared" si="33"/>
        <v>165</v>
      </c>
      <c r="J305" s="10">
        <f t="shared" si="34"/>
        <v>84</v>
      </c>
      <c r="K305" s="14"/>
      <c r="L305" s="84">
        <f t="shared" si="39"/>
        <v>23.21428571428571</v>
      </c>
      <c r="N305" s="85">
        <f>+'Silver '!D432</f>
        <v>0.19491</v>
      </c>
      <c r="P305" s="84">
        <f t="shared" si="35"/>
        <v>0</v>
      </c>
      <c r="Q305" s="84">
        <f t="shared" si="36"/>
        <v>32.16015</v>
      </c>
      <c r="R305" s="84">
        <f t="shared" si="37"/>
        <v>16.37244</v>
      </c>
      <c r="S305" s="14"/>
      <c r="T305" s="84">
        <f t="shared" si="38"/>
        <v>4.524696428571428</v>
      </c>
    </row>
    <row r="306" spans="1:20" ht="15.75">
      <c r="A306" s="10">
        <v>1774</v>
      </c>
      <c r="C306" s="10">
        <v>165</v>
      </c>
      <c r="D306" s="10">
        <v>84</v>
      </c>
      <c r="H306" s="10">
        <f t="shared" si="32"/>
        <v>0</v>
      </c>
      <c r="I306" s="10">
        <f t="shared" si="33"/>
        <v>165</v>
      </c>
      <c r="J306" s="10">
        <f t="shared" si="34"/>
        <v>84</v>
      </c>
      <c r="K306" s="14"/>
      <c r="L306" s="84">
        <f t="shared" si="39"/>
        <v>0</v>
      </c>
      <c r="N306" s="85">
        <f>+'Silver '!D433</f>
        <v>0.19491</v>
      </c>
      <c r="P306" s="84">
        <f t="shared" si="35"/>
        <v>0</v>
      </c>
      <c r="Q306" s="84">
        <f t="shared" si="36"/>
        <v>32.16015</v>
      </c>
      <c r="R306" s="84">
        <f t="shared" si="37"/>
        <v>16.37244</v>
      </c>
      <c r="S306" s="14"/>
      <c r="T306" s="84">
        <f t="shared" si="38"/>
        <v>0</v>
      </c>
    </row>
    <row r="307" spans="1:20" ht="15.75">
      <c r="A307" s="10">
        <v>1775</v>
      </c>
      <c r="C307" s="10">
        <v>165</v>
      </c>
      <c r="D307" s="10">
        <v>84</v>
      </c>
      <c r="H307" s="10">
        <f t="shared" si="32"/>
        <v>0</v>
      </c>
      <c r="I307" s="10">
        <f t="shared" si="33"/>
        <v>165</v>
      </c>
      <c r="J307" s="10">
        <f t="shared" si="34"/>
        <v>84</v>
      </c>
      <c r="K307" s="14"/>
      <c r="L307" s="84">
        <f t="shared" si="39"/>
        <v>0</v>
      </c>
      <c r="N307" s="85">
        <f>+'Silver '!D434</f>
        <v>0.19491</v>
      </c>
      <c r="P307" s="84">
        <f t="shared" si="35"/>
        <v>0</v>
      </c>
      <c r="Q307" s="84">
        <f t="shared" si="36"/>
        <v>32.16015</v>
      </c>
      <c r="R307" s="84">
        <f t="shared" si="37"/>
        <v>16.37244</v>
      </c>
      <c r="S307" s="14"/>
      <c r="T307" s="84">
        <f t="shared" si="38"/>
        <v>0</v>
      </c>
    </row>
    <row r="308" spans="1:20" ht="15.75">
      <c r="A308" s="10">
        <v>1776</v>
      </c>
      <c r="C308" s="10">
        <v>165</v>
      </c>
      <c r="D308" s="10">
        <v>84</v>
      </c>
      <c r="H308" s="10">
        <f t="shared" si="32"/>
        <v>0</v>
      </c>
      <c r="I308" s="10">
        <f t="shared" si="33"/>
        <v>165</v>
      </c>
      <c r="J308" s="10">
        <f t="shared" si="34"/>
        <v>84</v>
      </c>
      <c r="K308" s="14"/>
      <c r="L308" s="84">
        <f t="shared" si="39"/>
        <v>0</v>
      </c>
      <c r="N308" s="85">
        <f>+'Silver '!D435</f>
        <v>0.19491</v>
      </c>
      <c r="P308" s="84">
        <f t="shared" si="35"/>
        <v>0</v>
      </c>
      <c r="Q308" s="84">
        <f t="shared" si="36"/>
        <v>32.16015</v>
      </c>
      <c r="R308" s="84">
        <f t="shared" si="37"/>
        <v>16.37244</v>
      </c>
      <c r="S308" s="14"/>
      <c r="T308" s="84">
        <f t="shared" si="38"/>
        <v>0</v>
      </c>
    </row>
    <row r="309" spans="1:20" ht="15.75">
      <c r="A309" s="10">
        <v>1777</v>
      </c>
      <c r="C309" s="10">
        <v>165</v>
      </c>
      <c r="D309" s="10">
        <v>84</v>
      </c>
      <c r="F309" s="10">
        <v>13</v>
      </c>
      <c r="H309" s="10">
        <f t="shared" si="32"/>
        <v>0</v>
      </c>
      <c r="I309" s="10">
        <f t="shared" si="33"/>
        <v>165</v>
      </c>
      <c r="J309" s="10">
        <f t="shared" si="34"/>
        <v>84</v>
      </c>
      <c r="K309" s="14"/>
      <c r="L309" s="84">
        <f t="shared" si="39"/>
        <v>23.21428571428571</v>
      </c>
      <c r="N309" s="85">
        <f>+'Silver '!D436</f>
        <v>0.19491</v>
      </c>
      <c r="P309" s="84">
        <f t="shared" si="35"/>
        <v>0</v>
      </c>
      <c r="Q309" s="84">
        <f t="shared" si="36"/>
        <v>32.16015</v>
      </c>
      <c r="R309" s="84">
        <f t="shared" si="37"/>
        <v>16.37244</v>
      </c>
      <c r="S309" s="14"/>
      <c r="T309" s="84">
        <f t="shared" si="38"/>
        <v>4.524696428571428</v>
      </c>
    </row>
    <row r="310" spans="1:20" ht="15.75">
      <c r="A310" s="10">
        <v>1778</v>
      </c>
      <c r="C310" s="10">
        <v>165</v>
      </c>
      <c r="D310" s="10">
        <v>84</v>
      </c>
      <c r="F310" s="10">
        <v>13</v>
      </c>
      <c r="H310" s="10">
        <f t="shared" si="32"/>
        <v>0</v>
      </c>
      <c r="I310" s="10">
        <f t="shared" si="33"/>
        <v>165</v>
      </c>
      <c r="J310" s="10">
        <f t="shared" si="34"/>
        <v>84</v>
      </c>
      <c r="K310" s="14"/>
      <c r="L310" s="84">
        <f t="shared" si="39"/>
        <v>23.21428571428571</v>
      </c>
      <c r="N310" s="85">
        <f>+'Silver '!D437</f>
        <v>0.19491</v>
      </c>
      <c r="P310" s="84">
        <f t="shared" si="35"/>
        <v>0</v>
      </c>
      <c r="Q310" s="84">
        <f t="shared" si="36"/>
        <v>32.16015</v>
      </c>
      <c r="R310" s="84">
        <f t="shared" si="37"/>
        <v>16.37244</v>
      </c>
      <c r="S310" s="14"/>
      <c r="T310" s="84">
        <f t="shared" si="38"/>
        <v>4.524696428571428</v>
      </c>
    </row>
    <row r="311" spans="1:20" ht="15.75">
      <c r="A311" s="10">
        <v>1779</v>
      </c>
      <c r="C311" s="10">
        <v>180</v>
      </c>
      <c r="D311" s="10">
        <v>75</v>
      </c>
      <c r="F311" s="10">
        <v>13</v>
      </c>
      <c r="H311" s="10">
        <f t="shared" si="32"/>
        <v>0</v>
      </c>
      <c r="I311" s="10">
        <f t="shared" si="33"/>
        <v>180</v>
      </c>
      <c r="J311" s="10">
        <f t="shared" si="34"/>
        <v>75</v>
      </c>
      <c r="K311" s="14"/>
      <c r="L311" s="84">
        <f t="shared" si="39"/>
        <v>23.21428571428571</v>
      </c>
      <c r="N311" s="85">
        <f>+'Silver '!D438</f>
        <v>0.19491</v>
      </c>
      <c r="P311" s="84">
        <f t="shared" si="35"/>
        <v>0</v>
      </c>
      <c r="Q311" s="84">
        <f t="shared" si="36"/>
        <v>35.0838</v>
      </c>
      <c r="R311" s="84">
        <f t="shared" si="37"/>
        <v>14.61825</v>
      </c>
      <c r="S311" s="14"/>
      <c r="T311" s="84">
        <f t="shared" si="38"/>
        <v>4.524696428571428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H21" sqref="A1:H21"/>
    </sheetView>
  </sheetViews>
  <sheetFormatPr defaultColWidth="9.140625" defaultRowHeight="12.75"/>
  <cols>
    <col min="1" max="16384" width="8.8515625" style="0" customWidth="1"/>
  </cols>
  <sheetData>
    <row r="1" ht="12.75">
      <c r="A1" s="1"/>
    </row>
    <row r="2" ht="12.75">
      <c r="A2" s="1"/>
    </row>
    <row r="11" ht="12.75">
      <c r="A11" s="1"/>
    </row>
    <row r="17" ht="12.75">
      <c r="A1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0"/>
  <sheetViews>
    <sheetView workbookViewId="0" topLeftCell="A1">
      <pane xSplit="5325" ySplit="3720" topLeftCell="B429" activePane="bottomRight" state="split"/>
      <selection pane="topLeft" activeCell="A1" sqref="A1"/>
      <selection pane="topRight" activeCell="B1" sqref="B1"/>
      <selection pane="bottomLeft" activeCell="A12" sqref="A12"/>
      <selection pane="bottomRight" activeCell="B429" sqref="B429"/>
    </sheetView>
  </sheetViews>
  <sheetFormatPr defaultColWidth="9.140625" defaultRowHeight="12.75"/>
  <cols>
    <col min="1" max="1" width="11.28125" style="29" customWidth="1"/>
    <col min="2" max="2" width="17.421875" style="31" customWidth="1"/>
    <col min="3" max="3" width="18.140625" style="30" customWidth="1"/>
    <col min="4" max="4" width="17.140625" style="31" customWidth="1"/>
    <col min="5" max="5" width="15.421875" style="31" customWidth="1"/>
    <col min="6" max="16384" width="11.421875" style="30" customWidth="1"/>
  </cols>
  <sheetData>
    <row r="1" spans="1:3" ht="15.75">
      <c r="A1" s="48" t="s">
        <v>29</v>
      </c>
      <c r="B1" s="49"/>
      <c r="C1" s="28" t="s">
        <v>76</v>
      </c>
    </row>
    <row r="2" spans="1:3" ht="15.75">
      <c r="A2" s="50" t="s">
        <v>31</v>
      </c>
      <c r="B2" s="51"/>
      <c r="C2" s="31" t="s">
        <v>88</v>
      </c>
    </row>
    <row r="3" spans="1:3" ht="15.75">
      <c r="A3" s="52" t="s">
        <v>30</v>
      </c>
      <c r="B3" s="53"/>
      <c r="C3" s="31" t="s">
        <v>104</v>
      </c>
    </row>
    <row r="5" spans="2:5" ht="15.75">
      <c r="B5" s="32" t="s">
        <v>79</v>
      </c>
      <c r="D5" s="32" t="s">
        <v>80</v>
      </c>
      <c r="E5" s="32" t="s">
        <v>80</v>
      </c>
    </row>
    <row r="6" spans="2:5" ht="15.75">
      <c r="B6" s="32" t="s">
        <v>21</v>
      </c>
      <c r="D6" s="32" t="s">
        <v>21</v>
      </c>
      <c r="E6" s="32" t="s">
        <v>21</v>
      </c>
    </row>
    <row r="7" spans="2:5" ht="15.75">
      <c r="B7" s="32" t="s">
        <v>22</v>
      </c>
      <c r="D7" s="32" t="s">
        <v>22</v>
      </c>
      <c r="E7" s="32" t="s">
        <v>22</v>
      </c>
    </row>
    <row r="8" spans="2:5" ht="15.75">
      <c r="B8" s="32" t="s">
        <v>23</v>
      </c>
      <c r="D8" s="32" t="s">
        <v>23</v>
      </c>
      <c r="E8" s="32" t="s">
        <v>23</v>
      </c>
    </row>
    <row r="9" spans="2:5" ht="15.75">
      <c r="B9" s="32" t="s">
        <v>72</v>
      </c>
      <c r="C9" s="33" t="s">
        <v>77</v>
      </c>
      <c r="D9" s="32" t="s">
        <v>81</v>
      </c>
      <c r="E9" s="32" t="s">
        <v>87</v>
      </c>
    </row>
    <row r="10" spans="2:5" ht="15.75">
      <c r="B10" s="32" t="s">
        <v>73</v>
      </c>
      <c r="C10" s="33" t="s">
        <v>82</v>
      </c>
      <c r="D10" s="32" t="s">
        <v>84</v>
      </c>
      <c r="E10" s="32" t="s">
        <v>86</v>
      </c>
    </row>
    <row r="11" spans="2:5" ht="15.75">
      <c r="B11" s="32" t="s">
        <v>74</v>
      </c>
      <c r="C11" s="33" t="s">
        <v>78</v>
      </c>
      <c r="D11" s="32" t="s">
        <v>85</v>
      </c>
      <c r="E11" s="32"/>
    </row>
    <row r="12" spans="1:5" ht="15.75">
      <c r="A12" s="29" t="s">
        <v>20</v>
      </c>
      <c r="B12" s="32" t="s">
        <v>75</v>
      </c>
      <c r="C12" s="33" t="s">
        <v>83</v>
      </c>
      <c r="D12" s="32" t="s">
        <v>75</v>
      </c>
      <c r="E12" s="32" t="s">
        <v>75</v>
      </c>
    </row>
    <row r="13" spans="1:4" ht="15.75">
      <c r="A13" s="29">
        <v>1354</v>
      </c>
      <c r="B13" s="31">
        <v>0.42038</v>
      </c>
      <c r="C13" s="31">
        <v>1.68152</v>
      </c>
      <c r="D13" s="34">
        <v>1.68152</v>
      </c>
    </row>
    <row r="14" spans="1:4" ht="15.75">
      <c r="A14" s="29">
        <v>1355</v>
      </c>
      <c r="B14" s="31">
        <v>0.41595</v>
      </c>
      <c r="C14" s="31">
        <v>1.6638</v>
      </c>
      <c r="D14" s="35">
        <v>1.6638</v>
      </c>
    </row>
    <row r="15" spans="1:4" ht="15.75">
      <c r="A15" s="29">
        <v>1356</v>
      </c>
      <c r="B15" s="31">
        <v>0.41595</v>
      </c>
      <c r="C15" s="31">
        <v>1.6638</v>
      </c>
      <c r="D15" s="35">
        <v>1.6638</v>
      </c>
    </row>
    <row r="16" spans="1:4" ht="15.75">
      <c r="A16" s="29">
        <v>1357</v>
      </c>
      <c r="B16" s="31">
        <v>0.41595</v>
      </c>
      <c r="C16" s="31">
        <v>1.6638</v>
      </c>
      <c r="D16" s="35">
        <v>1.6638</v>
      </c>
    </row>
    <row r="17" spans="1:4" ht="15.75">
      <c r="A17" s="29">
        <v>1358</v>
      </c>
      <c r="B17" s="31">
        <v>0.41595</v>
      </c>
      <c r="C17" s="31">
        <v>1.6638</v>
      </c>
      <c r="D17" s="35">
        <v>1.6638</v>
      </c>
    </row>
    <row r="18" spans="1:4" ht="15.75">
      <c r="A18" s="29">
        <v>1359</v>
      </c>
      <c r="B18" s="31">
        <v>0.41595</v>
      </c>
      <c r="C18" s="31">
        <v>1.6638</v>
      </c>
      <c r="D18" s="35">
        <v>1.6638</v>
      </c>
    </row>
    <row r="19" spans="1:4" ht="15.75">
      <c r="A19" s="29">
        <v>1360</v>
      </c>
      <c r="B19" s="31">
        <v>0.41162</v>
      </c>
      <c r="C19" s="31">
        <v>1.64648</v>
      </c>
      <c r="D19" s="35">
        <v>1.64648</v>
      </c>
    </row>
    <row r="20" spans="1:4" ht="15.75">
      <c r="A20" s="29">
        <v>1361</v>
      </c>
      <c r="B20" s="31">
        <v>0.40738</v>
      </c>
      <c r="C20" s="31">
        <v>1.62952</v>
      </c>
      <c r="D20" s="35">
        <v>1.62952</v>
      </c>
    </row>
    <row r="21" spans="1:4" ht="15.75">
      <c r="A21" s="29">
        <v>1362</v>
      </c>
      <c r="B21" s="31">
        <v>0.4005</v>
      </c>
      <c r="C21" s="31">
        <v>1.602</v>
      </c>
      <c r="D21" s="35">
        <v>1.602</v>
      </c>
    </row>
    <row r="22" spans="1:4" ht="15.75">
      <c r="A22" s="29">
        <v>1363</v>
      </c>
      <c r="B22" s="31">
        <v>0.39516</v>
      </c>
      <c r="C22" s="31">
        <v>1.58064</v>
      </c>
      <c r="D22" s="35">
        <v>1.58064</v>
      </c>
    </row>
    <row r="23" spans="1:4" ht="15.75">
      <c r="A23" s="29">
        <v>1364</v>
      </c>
      <c r="B23" s="31">
        <v>0.39516</v>
      </c>
      <c r="C23" s="31">
        <v>1.58064</v>
      </c>
      <c r="D23" s="35">
        <v>1.58064</v>
      </c>
    </row>
    <row r="24" spans="1:4" ht="15.75">
      <c r="A24" s="29">
        <v>1365</v>
      </c>
      <c r="B24" s="31">
        <v>0.39516</v>
      </c>
      <c r="C24" s="31">
        <v>1.58064</v>
      </c>
      <c r="D24" s="35">
        <v>1.58064</v>
      </c>
    </row>
    <row r="25" spans="1:4" ht="15.75">
      <c r="A25" s="29">
        <v>1366</v>
      </c>
      <c r="B25" s="31">
        <v>0.39516</v>
      </c>
      <c r="C25" s="31">
        <v>1.58064</v>
      </c>
      <c r="D25" s="35">
        <v>1.58064</v>
      </c>
    </row>
    <row r="26" spans="1:4" ht="15.75">
      <c r="A26" s="29">
        <v>1367</v>
      </c>
      <c r="B26" s="31">
        <v>0.39516</v>
      </c>
      <c r="C26" s="31">
        <v>1.58064</v>
      </c>
      <c r="D26" s="35">
        <v>1.58064</v>
      </c>
    </row>
    <row r="27" spans="1:4" ht="15.75">
      <c r="A27" s="29">
        <v>1368</v>
      </c>
      <c r="B27" s="31">
        <v>0.39516</v>
      </c>
      <c r="C27" s="31">
        <v>1.58064</v>
      </c>
      <c r="D27" s="35">
        <v>1.58064</v>
      </c>
    </row>
    <row r="28" spans="1:4" ht="15.75">
      <c r="A28" s="29">
        <v>1369</v>
      </c>
      <c r="B28" s="31">
        <v>0.39516</v>
      </c>
      <c r="C28" s="31">
        <v>1.58064</v>
      </c>
      <c r="D28" s="35">
        <v>1.58064</v>
      </c>
    </row>
    <row r="29" spans="1:4" ht="15.75">
      <c r="A29" s="29">
        <v>1370</v>
      </c>
      <c r="B29" s="31">
        <v>0.39516</v>
      </c>
      <c r="C29" s="31">
        <v>1.58064</v>
      </c>
      <c r="D29" s="35">
        <v>1.58064</v>
      </c>
    </row>
    <row r="30" spans="1:4" ht="15.75">
      <c r="A30" s="29">
        <v>1371</v>
      </c>
      <c r="B30" s="31">
        <v>0.39516</v>
      </c>
      <c r="C30" s="31">
        <v>1.58064</v>
      </c>
      <c r="D30" s="35">
        <v>1.58064</v>
      </c>
    </row>
    <row r="31" spans="1:4" ht="15.75">
      <c r="A31" s="29">
        <v>1372</v>
      </c>
      <c r="B31" s="31">
        <v>0.39516</v>
      </c>
      <c r="C31" s="31">
        <v>1.58064</v>
      </c>
      <c r="D31" s="35">
        <v>1.58064</v>
      </c>
    </row>
    <row r="32" spans="1:4" ht="15.75">
      <c r="A32" s="29">
        <v>1373</v>
      </c>
      <c r="B32" s="31">
        <v>0.39516</v>
      </c>
      <c r="C32" s="31">
        <v>1.58064</v>
      </c>
      <c r="D32" s="35">
        <v>1.58064</v>
      </c>
    </row>
    <row r="33" spans="1:4" ht="15.75">
      <c r="A33" s="29">
        <v>1374</v>
      </c>
      <c r="B33" s="31">
        <v>0.39516</v>
      </c>
      <c r="C33" s="31">
        <v>1.58064</v>
      </c>
      <c r="D33" s="35">
        <v>1.58064</v>
      </c>
    </row>
    <row r="34" spans="1:4" ht="15.75">
      <c r="A34" s="29">
        <v>1375</v>
      </c>
      <c r="B34" s="31">
        <v>0.39516</v>
      </c>
      <c r="C34" s="31">
        <v>1.58064</v>
      </c>
      <c r="D34" s="35">
        <v>1.58064</v>
      </c>
    </row>
    <row r="35" spans="1:4" ht="15.75">
      <c r="A35" s="29">
        <v>1376</v>
      </c>
      <c r="B35" s="31">
        <v>0.35923</v>
      </c>
      <c r="C35" s="31">
        <v>1.43692</v>
      </c>
      <c r="D35" s="35">
        <v>1.43692</v>
      </c>
    </row>
    <row r="36" spans="1:4" ht="15.75">
      <c r="A36" s="29">
        <v>1377</v>
      </c>
      <c r="B36" s="31">
        <v>0.34361</v>
      </c>
      <c r="C36" s="31">
        <v>1.37444</v>
      </c>
      <c r="D36" s="35">
        <v>1.37444</v>
      </c>
    </row>
    <row r="37" spans="1:4" ht="15.75">
      <c r="A37" s="29">
        <v>1378</v>
      </c>
      <c r="B37" s="31">
        <v>0.34361</v>
      </c>
      <c r="C37" s="31">
        <v>1.37444</v>
      </c>
      <c r="D37" s="35">
        <v>1.37444</v>
      </c>
    </row>
    <row r="38" spans="1:4" ht="15.75">
      <c r="A38" s="29">
        <v>1379</v>
      </c>
      <c r="B38" s="31">
        <v>0.34361</v>
      </c>
      <c r="C38" s="31">
        <v>1.37444</v>
      </c>
      <c r="D38" s="35">
        <v>1.37444</v>
      </c>
    </row>
    <row r="39" spans="1:4" ht="15.75">
      <c r="A39" s="29">
        <v>1380</v>
      </c>
      <c r="B39" s="31">
        <v>0.34361</v>
      </c>
      <c r="C39" s="31">
        <v>1.37444</v>
      </c>
      <c r="D39" s="35">
        <v>1.37444</v>
      </c>
    </row>
    <row r="40" spans="1:4" ht="15.75">
      <c r="A40" s="29">
        <v>1381</v>
      </c>
      <c r="B40" s="31">
        <v>0.34361</v>
      </c>
      <c r="C40" s="31">
        <v>1.37444</v>
      </c>
      <c r="D40" s="35">
        <v>1.37444</v>
      </c>
    </row>
    <row r="41" spans="1:4" ht="15.75">
      <c r="A41" s="29">
        <v>1382</v>
      </c>
      <c r="B41" s="31">
        <v>0.34361</v>
      </c>
      <c r="C41" s="31">
        <v>1.37444</v>
      </c>
      <c r="D41" s="35">
        <v>1.37444</v>
      </c>
    </row>
    <row r="42" spans="1:4" ht="15.75">
      <c r="A42" s="29">
        <v>1383</v>
      </c>
      <c r="B42" s="31">
        <v>0.34361</v>
      </c>
      <c r="C42" s="31">
        <v>1.37444</v>
      </c>
      <c r="D42" s="35">
        <v>1.37444</v>
      </c>
    </row>
    <row r="43" spans="1:4" ht="15.75">
      <c r="A43" s="29">
        <v>1384</v>
      </c>
      <c r="B43" s="31">
        <v>0.34361</v>
      </c>
      <c r="C43" s="31">
        <v>1.37444</v>
      </c>
      <c r="D43" s="35">
        <v>1.37444</v>
      </c>
    </row>
    <row r="44" spans="1:4" ht="15.75">
      <c r="A44" s="29">
        <v>1385</v>
      </c>
      <c r="B44" s="31">
        <v>0.34361</v>
      </c>
      <c r="C44" s="31">
        <v>1.37444</v>
      </c>
      <c r="D44" s="35">
        <v>1.37444</v>
      </c>
    </row>
    <row r="45" spans="1:4" ht="15.75">
      <c r="A45" s="29">
        <v>1386</v>
      </c>
      <c r="B45" s="31">
        <v>0.34361</v>
      </c>
      <c r="C45" s="31">
        <v>1.37444</v>
      </c>
      <c r="D45" s="35">
        <v>1.37444</v>
      </c>
    </row>
    <row r="46" spans="1:4" ht="15.75">
      <c r="A46" s="29">
        <v>1387</v>
      </c>
      <c r="B46" s="31">
        <v>0.34361</v>
      </c>
      <c r="C46" s="31">
        <v>1.37444</v>
      </c>
      <c r="D46" s="35">
        <v>1.37444</v>
      </c>
    </row>
    <row r="47" spans="1:4" ht="15.75">
      <c r="A47" s="29">
        <v>1388</v>
      </c>
      <c r="B47" s="31">
        <v>0.34361</v>
      </c>
      <c r="C47" s="31">
        <v>1.37444</v>
      </c>
      <c r="D47" s="35">
        <v>1.37444</v>
      </c>
    </row>
    <row r="48" spans="1:4" ht="15.75">
      <c r="A48" s="29">
        <v>1389</v>
      </c>
      <c r="B48" s="31">
        <v>0.3293</v>
      </c>
      <c r="C48" s="31">
        <v>1.3172</v>
      </c>
      <c r="D48" s="35">
        <v>1.3172</v>
      </c>
    </row>
    <row r="49" spans="1:4" ht="15.75">
      <c r="A49" s="29">
        <v>1390</v>
      </c>
      <c r="B49" s="31">
        <v>0.31362</v>
      </c>
      <c r="C49" s="31">
        <v>1.25448</v>
      </c>
      <c r="D49" s="35">
        <v>1.25448</v>
      </c>
    </row>
    <row r="50" spans="1:4" ht="15.75">
      <c r="A50" s="29">
        <v>1391</v>
      </c>
      <c r="B50" s="31">
        <v>0.29936</v>
      </c>
      <c r="C50" s="31">
        <v>1.19744</v>
      </c>
      <c r="D50" s="35">
        <v>1.19744</v>
      </c>
    </row>
    <row r="51" spans="1:4" ht="15.75">
      <c r="A51" s="29">
        <v>1392</v>
      </c>
      <c r="B51" s="31">
        <v>0.28635</v>
      </c>
      <c r="C51" s="31">
        <v>1.1454</v>
      </c>
      <c r="D51" s="35">
        <v>1.1454</v>
      </c>
    </row>
    <row r="52" spans="1:4" ht="15.75">
      <c r="A52" s="29">
        <v>1393</v>
      </c>
      <c r="B52" s="31">
        <v>0.27441</v>
      </c>
      <c r="C52" s="31">
        <v>1.09764</v>
      </c>
      <c r="D52" s="35">
        <v>1.09764</v>
      </c>
    </row>
    <row r="53" spans="1:4" ht="15.75">
      <c r="A53" s="29">
        <v>1394</v>
      </c>
      <c r="B53" s="31">
        <v>0.26344</v>
      </c>
      <c r="C53" s="31">
        <v>1.05376</v>
      </c>
      <c r="D53" s="35">
        <v>1.05376</v>
      </c>
    </row>
    <row r="54" spans="1:4" ht="15.75">
      <c r="A54" s="29">
        <v>1395</v>
      </c>
      <c r="B54" s="31">
        <v>0.26344</v>
      </c>
      <c r="C54" s="31">
        <v>1.05376</v>
      </c>
      <c r="D54" s="35">
        <v>1.05376</v>
      </c>
    </row>
    <row r="55" spans="1:4" ht="15.75">
      <c r="A55" s="29">
        <v>1396</v>
      </c>
      <c r="B55" s="31">
        <v>0.26344</v>
      </c>
      <c r="C55" s="31">
        <v>1.05376</v>
      </c>
      <c r="D55" s="35">
        <v>1.05376</v>
      </c>
    </row>
    <row r="56" spans="1:4" ht="15.75">
      <c r="A56" s="29">
        <v>1397</v>
      </c>
      <c r="B56" s="31">
        <v>0.26344</v>
      </c>
      <c r="C56" s="31">
        <v>1.05376</v>
      </c>
      <c r="D56" s="35">
        <v>1.05376</v>
      </c>
    </row>
    <row r="57" spans="1:4" ht="15.75">
      <c r="A57" s="29">
        <v>1398</v>
      </c>
      <c r="B57" s="31">
        <v>0.26344</v>
      </c>
      <c r="C57" s="31">
        <v>1.05376</v>
      </c>
      <c r="D57" s="35">
        <v>1.05376</v>
      </c>
    </row>
    <row r="58" spans="1:4" ht="15.75">
      <c r="A58" s="29">
        <v>1399</v>
      </c>
      <c r="B58" s="31">
        <v>0.26344</v>
      </c>
      <c r="C58" s="31">
        <v>1.05376</v>
      </c>
      <c r="D58" s="35">
        <v>1.05376</v>
      </c>
    </row>
    <row r="59" spans="1:4" ht="15.75">
      <c r="A59" s="29">
        <v>1400</v>
      </c>
      <c r="B59" s="31">
        <v>0.26344</v>
      </c>
      <c r="C59" s="31">
        <v>1.05376</v>
      </c>
      <c r="D59" s="35">
        <v>1.05376</v>
      </c>
    </row>
    <row r="60" spans="1:4" ht="15.75">
      <c r="A60" s="29">
        <v>1401</v>
      </c>
      <c r="B60" s="31">
        <v>0.26344</v>
      </c>
      <c r="C60" s="31">
        <v>1.05376</v>
      </c>
      <c r="D60" s="35">
        <v>1.05376</v>
      </c>
    </row>
    <row r="61" spans="1:4" ht="15.75">
      <c r="A61" s="29">
        <v>1402</v>
      </c>
      <c r="B61" s="31">
        <v>0.25392</v>
      </c>
      <c r="C61" s="31">
        <v>1.01568</v>
      </c>
      <c r="D61" s="35">
        <v>1.01568</v>
      </c>
    </row>
    <row r="62" spans="1:4" ht="15.75">
      <c r="A62" s="29">
        <v>1403</v>
      </c>
      <c r="B62" s="31">
        <v>0.25392</v>
      </c>
      <c r="C62" s="31">
        <v>1.01568</v>
      </c>
      <c r="D62" s="35">
        <v>1.01568</v>
      </c>
    </row>
    <row r="63" spans="1:4" ht="15.75">
      <c r="A63" s="29">
        <v>1404</v>
      </c>
      <c r="B63" s="31">
        <v>0.25392</v>
      </c>
      <c r="C63" s="31">
        <v>1.01568</v>
      </c>
      <c r="D63" s="35">
        <v>1.01568</v>
      </c>
    </row>
    <row r="64" spans="1:4" ht="15.75">
      <c r="A64" s="29">
        <v>1405</v>
      </c>
      <c r="B64" s="31">
        <v>0.25392</v>
      </c>
      <c r="C64" s="31">
        <v>1.01568</v>
      </c>
      <c r="D64" s="35">
        <v>1.01568</v>
      </c>
    </row>
    <row r="65" spans="1:4" ht="15.75">
      <c r="A65" s="29">
        <v>1406</v>
      </c>
      <c r="B65" s="31">
        <v>0.25392</v>
      </c>
      <c r="C65" s="31">
        <v>1.01568</v>
      </c>
      <c r="D65" s="35">
        <v>1.01568</v>
      </c>
    </row>
    <row r="66" spans="1:4" ht="15.75">
      <c r="A66" s="29">
        <v>1407</v>
      </c>
      <c r="B66" s="31">
        <v>0.24697</v>
      </c>
      <c r="C66" s="31">
        <v>0.98788</v>
      </c>
      <c r="D66" s="35">
        <v>0.98788</v>
      </c>
    </row>
    <row r="67" spans="1:4" ht="15.75">
      <c r="A67" s="29">
        <v>1408</v>
      </c>
      <c r="B67" s="31">
        <v>0.24697</v>
      </c>
      <c r="C67" s="31">
        <v>0.98788</v>
      </c>
      <c r="D67" s="35">
        <v>0.98788</v>
      </c>
    </row>
    <row r="68" spans="1:4" ht="15.75">
      <c r="A68" s="29">
        <v>1409</v>
      </c>
      <c r="B68" s="31">
        <v>0.24697</v>
      </c>
      <c r="C68" s="31">
        <v>0.98788</v>
      </c>
      <c r="D68" s="35">
        <v>0.98788</v>
      </c>
    </row>
    <row r="69" spans="1:4" ht="15.75">
      <c r="A69" s="29">
        <v>1410</v>
      </c>
      <c r="B69" s="31">
        <v>0.24697</v>
      </c>
      <c r="C69" s="31">
        <v>0.98788</v>
      </c>
      <c r="D69" s="35">
        <v>0.98788</v>
      </c>
    </row>
    <row r="70" spans="1:4" ht="15.75">
      <c r="A70" s="29">
        <v>1411</v>
      </c>
      <c r="B70" s="31">
        <v>0.24697</v>
      </c>
      <c r="C70" s="31">
        <v>0.98788</v>
      </c>
      <c r="D70" s="35">
        <v>0.98788</v>
      </c>
    </row>
    <row r="71" spans="1:4" ht="15.75">
      <c r="A71" s="29">
        <v>1412</v>
      </c>
      <c r="B71" s="31">
        <v>0.24697</v>
      </c>
      <c r="C71" s="31">
        <v>0.98788</v>
      </c>
      <c r="D71" s="35">
        <v>0.98788</v>
      </c>
    </row>
    <row r="72" spans="1:4" ht="15.75">
      <c r="A72" s="29">
        <v>1413</v>
      </c>
      <c r="B72" s="31">
        <v>0.24697</v>
      </c>
      <c r="C72" s="31">
        <v>0.98788</v>
      </c>
      <c r="D72" s="35">
        <v>0.98788</v>
      </c>
    </row>
    <row r="73" spans="1:4" ht="15.75">
      <c r="A73" s="29">
        <v>1414</v>
      </c>
      <c r="B73" s="31">
        <v>0.24697</v>
      </c>
      <c r="C73" s="31">
        <v>0.98788</v>
      </c>
      <c r="D73" s="35">
        <v>0.98788</v>
      </c>
    </row>
    <row r="74" spans="1:4" ht="15.75">
      <c r="A74" s="29">
        <v>1415</v>
      </c>
      <c r="B74" s="31">
        <v>0.24697</v>
      </c>
      <c r="C74" s="31">
        <v>0.98788</v>
      </c>
      <c r="D74" s="35">
        <v>0.98788</v>
      </c>
    </row>
    <row r="75" spans="1:4" ht="15.75">
      <c r="A75" s="29">
        <v>1416</v>
      </c>
      <c r="B75" s="31">
        <v>0.23949</v>
      </c>
      <c r="C75" s="31">
        <v>0.95796</v>
      </c>
      <c r="D75" s="35">
        <v>0.95796</v>
      </c>
    </row>
    <row r="76" spans="1:4" ht="15.75">
      <c r="A76" s="29">
        <v>1417</v>
      </c>
      <c r="B76" s="31">
        <v>0.23245</v>
      </c>
      <c r="C76" s="31">
        <v>0.9298</v>
      </c>
      <c r="D76" s="35">
        <v>0.9298</v>
      </c>
    </row>
    <row r="77" spans="1:4" ht="15.75">
      <c r="A77" s="29">
        <v>1418</v>
      </c>
      <c r="B77" s="31">
        <v>0.22452</v>
      </c>
      <c r="C77" s="31">
        <v>0.89808</v>
      </c>
      <c r="D77" s="35">
        <v>0.89808</v>
      </c>
    </row>
    <row r="78" spans="1:4" ht="15.75">
      <c r="A78" s="29">
        <v>1419</v>
      </c>
      <c r="B78" s="31">
        <v>0.222</v>
      </c>
      <c r="C78" s="31">
        <v>0.888</v>
      </c>
      <c r="D78" s="35">
        <v>0.888</v>
      </c>
    </row>
    <row r="79" spans="1:4" ht="15.75">
      <c r="A79" s="29">
        <v>1420</v>
      </c>
      <c r="B79" s="31">
        <v>0.21953</v>
      </c>
      <c r="C79" s="31">
        <v>0.87812</v>
      </c>
      <c r="D79" s="35">
        <v>0.87812</v>
      </c>
    </row>
    <row r="80" spans="1:4" ht="15.75">
      <c r="A80" s="29">
        <v>1421</v>
      </c>
      <c r="B80" s="31">
        <v>0.21953</v>
      </c>
      <c r="C80" s="31">
        <v>0.87812</v>
      </c>
      <c r="D80" s="35">
        <v>0.87812</v>
      </c>
    </row>
    <row r="81" spans="1:4" ht="15.75">
      <c r="A81" s="29">
        <v>1422</v>
      </c>
      <c r="B81" s="31">
        <v>0.21953</v>
      </c>
      <c r="C81" s="31">
        <v>0.87812</v>
      </c>
      <c r="D81" s="35">
        <v>0.87812</v>
      </c>
    </row>
    <row r="82" spans="1:4" ht="15.75">
      <c r="A82" s="29">
        <v>1423</v>
      </c>
      <c r="B82" s="31">
        <v>0.21953</v>
      </c>
      <c r="C82" s="31">
        <v>0.87812</v>
      </c>
      <c r="D82" s="35">
        <v>0.87812</v>
      </c>
    </row>
    <row r="83" spans="1:4" ht="15.75">
      <c r="A83" s="29">
        <v>1424</v>
      </c>
      <c r="B83" s="31">
        <v>0.21953</v>
      </c>
      <c r="C83" s="31">
        <v>0.87812</v>
      </c>
      <c r="D83" s="35">
        <v>0.87812</v>
      </c>
    </row>
    <row r="84" spans="1:4" ht="15.75">
      <c r="A84" s="29">
        <v>1425</v>
      </c>
      <c r="B84" s="31">
        <v>0.21953</v>
      </c>
      <c r="C84" s="31">
        <v>0.87812</v>
      </c>
      <c r="D84" s="35">
        <v>0.87812</v>
      </c>
    </row>
    <row r="85" spans="1:4" ht="15.75">
      <c r="A85" s="29">
        <v>1426</v>
      </c>
      <c r="B85" s="31">
        <v>0.21953</v>
      </c>
      <c r="C85" s="31">
        <v>0.87812</v>
      </c>
      <c r="D85" s="35">
        <v>0.87812</v>
      </c>
    </row>
    <row r="86" spans="1:4" ht="15.75">
      <c r="A86" s="29">
        <v>1427</v>
      </c>
      <c r="B86" s="31">
        <v>0.21953</v>
      </c>
      <c r="C86" s="31">
        <v>0.87812</v>
      </c>
      <c r="D86" s="35">
        <v>0.87812</v>
      </c>
    </row>
    <row r="87" spans="1:4" ht="15.75">
      <c r="A87" s="29">
        <v>1428</v>
      </c>
      <c r="B87" s="31">
        <v>0.21953</v>
      </c>
      <c r="C87" s="31">
        <v>0.87812</v>
      </c>
      <c r="D87" s="35">
        <v>0.87812</v>
      </c>
    </row>
    <row r="88" spans="1:4" ht="15.75">
      <c r="A88" s="29">
        <v>1429</v>
      </c>
      <c r="B88" s="31">
        <v>0.21953</v>
      </c>
      <c r="C88" s="31">
        <v>0.87812</v>
      </c>
      <c r="D88" s="35">
        <v>0.87812</v>
      </c>
    </row>
    <row r="89" spans="1:4" ht="15.75">
      <c r="A89" s="29">
        <v>1430</v>
      </c>
      <c r="B89" s="31">
        <v>0.21953</v>
      </c>
      <c r="C89" s="31">
        <v>0.87812</v>
      </c>
      <c r="D89" s="35">
        <v>0.87812</v>
      </c>
    </row>
    <row r="90" spans="1:4" ht="15.75">
      <c r="A90" s="29">
        <v>1431</v>
      </c>
      <c r="B90" s="31">
        <v>0.21953</v>
      </c>
      <c r="C90" s="31">
        <v>0.87812</v>
      </c>
      <c r="D90" s="35">
        <v>0.87812</v>
      </c>
    </row>
    <row r="91" spans="1:4" ht="15.75">
      <c r="A91" s="29">
        <v>1432</v>
      </c>
      <c r="B91" s="31">
        <v>0.21953</v>
      </c>
      <c r="C91" s="31">
        <v>0.87812</v>
      </c>
      <c r="D91" s="35">
        <v>0.87812</v>
      </c>
    </row>
    <row r="92" spans="1:4" ht="15.75">
      <c r="A92" s="29">
        <v>1433</v>
      </c>
      <c r="B92" s="31">
        <v>0.21953</v>
      </c>
      <c r="C92" s="31">
        <v>0.87812</v>
      </c>
      <c r="D92" s="35">
        <v>0.87812</v>
      </c>
    </row>
    <row r="93" spans="1:4" ht="15.75">
      <c r="A93" s="29">
        <v>1434</v>
      </c>
      <c r="B93" s="31">
        <v>0.21953</v>
      </c>
      <c r="C93" s="31">
        <v>0.87812</v>
      </c>
      <c r="D93" s="35">
        <v>0.87812</v>
      </c>
    </row>
    <row r="94" spans="1:4" ht="15.75">
      <c r="A94" s="29">
        <v>1435</v>
      </c>
      <c r="B94" s="31">
        <v>0.21953</v>
      </c>
      <c r="C94" s="31">
        <v>0.87812</v>
      </c>
      <c r="D94" s="35">
        <v>0.87812</v>
      </c>
    </row>
    <row r="95" spans="1:4" ht="15.75">
      <c r="A95" s="29">
        <v>1436</v>
      </c>
      <c r="B95" s="31">
        <v>0.21953</v>
      </c>
      <c r="C95" s="31">
        <v>0.87812</v>
      </c>
      <c r="D95" s="35">
        <v>0.87812</v>
      </c>
    </row>
    <row r="96" spans="1:4" ht="15.75">
      <c r="A96" s="29">
        <v>1437</v>
      </c>
      <c r="B96" s="31">
        <v>0.20798</v>
      </c>
      <c r="C96" s="31">
        <v>0.83192</v>
      </c>
      <c r="D96" s="35">
        <v>0.83192</v>
      </c>
    </row>
    <row r="97" spans="1:4" ht="15.75">
      <c r="A97" s="29">
        <v>1438</v>
      </c>
      <c r="B97" s="31">
        <v>0.19758</v>
      </c>
      <c r="C97" s="31">
        <v>0.79032</v>
      </c>
      <c r="D97" s="35">
        <v>0.79032</v>
      </c>
    </row>
    <row r="98" spans="1:4" ht="15.75">
      <c r="A98" s="29">
        <v>1439</v>
      </c>
      <c r="B98" s="31">
        <v>0.19276</v>
      </c>
      <c r="C98" s="31">
        <v>0.77104</v>
      </c>
      <c r="D98" s="35">
        <v>0.77104</v>
      </c>
    </row>
    <row r="99" spans="1:4" ht="15.75">
      <c r="A99" s="29">
        <v>1440</v>
      </c>
      <c r="B99" s="31">
        <v>0.19276</v>
      </c>
      <c r="C99" s="31">
        <v>0.77104</v>
      </c>
      <c r="D99" s="35">
        <v>0.77104</v>
      </c>
    </row>
    <row r="100" spans="1:4" ht="15.75">
      <c r="A100" s="29">
        <v>1441</v>
      </c>
      <c r="B100" s="31">
        <v>0.18817</v>
      </c>
      <c r="C100" s="31">
        <v>0.75268</v>
      </c>
      <c r="D100" s="35">
        <v>0.75268</v>
      </c>
    </row>
    <row r="101" spans="1:4" ht="15.75">
      <c r="A101" s="29">
        <v>1442</v>
      </c>
      <c r="B101" s="31">
        <v>0.18817</v>
      </c>
      <c r="C101" s="31">
        <v>0.75268</v>
      </c>
      <c r="D101" s="35">
        <v>0.75268</v>
      </c>
    </row>
    <row r="102" spans="1:4" ht="15.75">
      <c r="A102" s="29">
        <v>1443</v>
      </c>
      <c r="B102" s="31">
        <v>0.18817</v>
      </c>
      <c r="C102" s="31">
        <v>0.75268</v>
      </c>
      <c r="D102" s="35">
        <v>0.75268</v>
      </c>
    </row>
    <row r="103" spans="1:4" ht="15.75">
      <c r="A103" s="29">
        <v>1444</v>
      </c>
      <c r="B103" s="31">
        <v>0.18817</v>
      </c>
      <c r="C103" s="31">
        <v>0.75268</v>
      </c>
      <c r="D103" s="35">
        <v>0.75268</v>
      </c>
    </row>
    <row r="104" spans="1:4" ht="15.75">
      <c r="A104" s="29">
        <v>1445</v>
      </c>
      <c r="B104" s="31">
        <v>0.18817</v>
      </c>
      <c r="C104" s="31">
        <v>0.75268</v>
      </c>
      <c r="D104" s="35">
        <v>0.75268</v>
      </c>
    </row>
    <row r="105" spans="1:4" ht="15.75">
      <c r="A105" s="29">
        <v>1446</v>
      </c>
      <c r="B105" s="31">
        <v>0.18817</v>
      </c>
      <c r="C105" s="31">
        <v>0.75268</v>
      </c>
      <c r="D105" s="35">
        <v>0.75268</v>
      </c>
    </row>
    <row r="106" spans="1:4" ht="15.75">
      <c r="A106" s="29">
        <v>1447</v>
      </c>
      <c r="B106" s="31">
        <v>0.18817</v>
      </c>
      <c r="C106" s="31">
        <v>0.75268</v>
      </c>
      <c r="D106" s="35">
        <v>0.75268</v>
      </c>
    </row>
    <row r="107" spans="1:4" ht="15.75">
      <c r="A107" s="29">
        <v>1448</v>
      </c>
      <c r="B107" s="31">
        <v>0.18294</v>
      </c>
      <c r="C107" s="31">
        <v>0.73176</v>
      </c>
      <c r="D107" s="35">
        <v>0.73176</v>
      </c>
    </row>
    <row r="108" spans="1:4" ht="15.75">
      <c r="A108" s="29">
        <v>1449</v>
      </c>
      <c r="B108" s="31">
        <v>0.178</v>
      </c>
      <c r="C108" s="31">
        <v>0.712</v>
      </c>
      <c r="D108" s="35">
        <v>0.712</v>
      </c>
    </row>
    <row r="109" spans="1:4" ht="15.75">
      <c r="A109" s="29">
        <v>1450</v>
      </c>
      <c r="B109" s="31">
        <v>0.178</v>
      </c>
      <c r="C109" s="31">
        <v>0.712</v>
      </c>
      <c r="D109" s="35">
        <v>0.712</v>
      </c>
    </row>
    <row r="110" spans="1:4" ht="15.75">
      <c r="A110" s="29">
        <v>1451</v>
      </c>
      <c r="B110" s="31">
        <v>0.17563</v>
      </c>
      <c r="C110" s="31">
        <v>0.70252</v>
      </c>
      <c r="D110" s="35">
        <v>0.70252</v>
      </c>
    </row>
    <row r="111" spans="1:4" ht="15.75">
      <c r="A111" s="29">
        <v>1452</v>
      </c>
      <c r="B111" s="31">
        <v>0.17563</v>
      </c>
      <c r="C111" s="31">
        <v>0.70252</v>
      </c>
      <c r="D111" s="35">
        <v>0.70252</v>
      </c>
    </row>
    <row r="112" spans="1:4" ht="15.75">
      <c r="A112" s="29">
        <v>1453</v>
      </c>
      <c r="B112" s="31">
        <v>0.17563</v>
      </c>
      <c r="C112" s="31">
        <v>0.70252</v>
      </c>
      <c r="D112" s="35">
        <v>0.70252</v>
      </c>
    </row>
    <row r="113" spans="1:4" ht="15.75">
      <c r="A113" s="29">
        <v>1454</v>
      </c>
      <c r="B113" s="31">
        <v>0.17563</v>
      </c>
      <c r="C113" s="31">
        <v>0.70252</v>
      </c>
      <c r="D113" s="35">
        <v>0.70252</v>
      </c>
    </row>
    <row r="114" spans="1:4" ht="15.75">
      <c r="A114" s="29">
        <v>1455</v>
      </c>
      <c r="B114" s="31">
        <v>0.16465</v>
      </c>
      <c r="C114" s="31">
        <v>0.6586</v>
      </c>
      <c r="D114" s="35">
        <v>0.6586</v>
      </c>
    </row>
    <row r="115" spans="1:4" ht="15.75">
      <c r="A115" s="29">
        <v>1456</v>
      </c>
      <c r="B115" s="31">
        <v>0.16465</v>
      </c>
      <c r="C115" s="31">
        <v>0.6586</v>
      </c>
      <c r="D115" s="35">
        <v>0.6586</v>
      </c>
    </row>
    <row r="116" spans="1:4" ht="15.75">
      <c r="A116" s="29">
        <v>1457</v>
      </c>
      <c r="B116" s="31">
        <v>0.16465</v>
      </c>
      <c r="C116" s="31">
        <v>0.6586</v>
      </c>
      <c r="D116" s="35">
        <v>0.6586</v>
      </c>
    </row>
    <row r="117" spans="1:4" ht="15.75">
      <c r="A117" s="29">
        <v>1458</v>
      </c>
      <c r="C117" s="31">
        <v>0</v>
      </c>
      <c r="D117" s="35">
        <v>0</v>
      </c>
    </row>
    <row r="118" spans="1:4" ht="15.75">
      <c r="A118" s="29">
        <v>1459</v>
      </c>
      <c r="C118" s="31">
        <v>0</v>
      </c>
      <c r="D118" s="35">
        <v>0</v>
      </c>
    </row>
    <row r="119" spans="1:4" ht="15.75">
      <c r="A119" s="29">
        <v>1460</v>
      </c>
      <c r="C119" s="31">
        <v>0</v>
      </c>
      <c r="D119" s="35">
        <v>0</v>
      </c>
    </row>
    <row r="120" spans="1:4" ht="15.75">
      <c r="A120" s="29">
        <v>1461</v>
      </c>
      <c r="B120" s="31">
        <v>0.16465</v>
      </c>
      <c r="C120" s="31">
        <v>0.6586</v>
      </c>
      <c r="D120" s="35">
        <v>0.6586</v>
      </c>
    </row>
    <row r="121" spans="1:4" ht="15.75">
      <c r="A121" s="29">
        <v>1462</v>
      </c>
      <c r="B121" s="31">
        <v>0.14635</v>
      </c>
      <c r="C121" s="31">
        <v>0.5854</v>
      </c>
      <c r="D121" s="35">
        <v>0.5854</v>
      </c>
    </row>
    <row r="122" spans="1:4" ht="15.75">
      <c r="A122" s="29">
        <v>1463</v>
      </c>
      <c r="B122" s="31">
        <v>0.14113</v>
      </c>
      <c r="C122" s="31">
        <v>0.56452</v>
      </c>
      <c r="D122" s="35">
        <v>0.56452</v>
      </c>
    </row>
    <row r="123" spans="1:4" ht="15.75">
      <c r="A123" s="29">
        <v>1464</v>
      </c>
      <c r="B123" s="31">
        <v>0.13865</v>
      </c>
      <c r="C123" s="31">
        <v>0.5546</v>
      </c>
      <c r="D123" s="35">
        <v>0.5546</v>
      </c>
    </row>
    <row r="124" spans="1:4" ht="15.75">
      <c r="A124" s="29">
        <v>1465</v>
      </c>
      <c r="B124" s="31">
        <v>0.13626</v>
      </c>
      <c r="C124" s="31">
        <v>0.54504</v>
      </c>
      <c r="D124" s="35">
        <v>0.54504</v>
      </c>
    </row>
    <row r="125" spans="1:4" ht="15.75">
      <c r="A125" s="29">
        <v>1466</v>
      </c>
      <c r="B125" s="31">
        <v>0.13172</v>
      </c>
      <c r="C125" s="31">
        <v>0.52688</v>
      </c>
      <c r="D125" s="35">
        <v>0.52688</v>
      </c>
    </row>
    <row r="126" spans="1:4" ht="15.75">
      <c r="A126" s="29">
        <v>1467</v>
      </c>
      <c r="B126" s="31">
        <v>0.13172</v>
      </c>
      <c r="C126" s="31">
        <v>0.52688</v>
      </c>
      <c r="D126" s="35">
        <v>0.52688</v>
      </c>
    </row>
    <row r="127" spans="1:4" ht="15.75">
      <c r="A127" s="29">
        <v>1468</v>
      </c>
      <c r="B127" s="31">
        <v>0.13172</v>
      </c>
      <c r="C127" s="31">
        <v>0.52688</v>
      </c>
      <c r="D127" s="35">
        <v>0.52688</v>
      </c>
    </row>
    <row r="128" spans="1:4" ht="15.75">
      <c r="A128" s="29">
        <v>1469</v>
      </c>
      <c r="B128" s="31">
        <v>0.13172</v>
      </c>
      <c r="C128" s="31">
        <v>0.52688</v>
      </c>
      <c r="D128" s="35">
        <v>0.52688</v>
      </c>
    </row>
    <row r="129" spans="1:4" ht="15.75">
      <c r="A129" s="29">
        <v>1470</v>
      </c>
      <c r="B129" s="31">
        <v>0.13172</v>
      </c>
      <c r="C129" s="31">
        <v>0.52688</v>
      </c>
      <c r="D129" s="35">
        <v>0.52688</v>
      </c>
    </row>
    <row r="130" spans="1:4" ht="15.75">
      <c r="A130" s="29">
        <v>1471</v>
      </c>
      <c r="B130" s="31">
        <v>0.12747</v>
      </c>
      <c r="C130" s="31">
        <v>0.50988</v>
      </c>
      <c r="D130" s="35">
        <v>0.50988</v>
      </c>
    </row>
    <row r="131" spans="1:4" ht="15.75">
      <c r="A131" s="29">
        <v>1472</v>
      </c>
      <c r="B131" s="31">
        <v>0.12349</v>
      </c>
      <c r="C131" s="31">
        <v>0.49396</v>
      </c>
      <c r="D131" s="35">
        <v>0.49396</v>
      </c>
    </row>
    <row r="132" spans="1:4" ht="15.75">
      <c r="A132" s="29">
        <v>1473</v>
      </c>
      <c r="B132" s="31">
        <v>0.11974</v>
      </c>
      <c r="C132" s="31">
        <v>0.47896</v>
      </c>
      <c r="D132" s="35">
        <v>0.47896</v>
      </c>
    </row>
    <row r="133" spans="1:4" ht="15.75">
      <c r="A133" s="29">
        <v>1474</v>
      </c>
      <c r="B133" s="31">
        <v>0.11974</v>
      </c>
      <c r="C133" s="31">
        <v>0.47896</v>
      </c>
      <c r="D133" s="35">
        <v>0.47896</v>
      </c>
    </row>
    <row r="134" spans="1:4" ht="15.75">
      <c r="A134" s="29">
        <v>1475</v>
      </c>
      <c r="B134" s="31">
        <v>0.12747</v>
      </c>
      <c r="C134" s="31">
        <v>0.50988</v>
      </c>
      <c r="D134" s="35">
        <v>0.50988</v>
      </c>
    </row>
    <row r="135" spans="1:4" ht="15.75">
      <c r="A135" s="29">
        <v>1476</v>
      </c>
      <c r="B135" s="31">
        <v>0.12747</v>
      </c>
      <c r="C135" s="31">
        <v>0.50988</v>
      </c>
      <c r="D135" s="35">
        <v>0.50988</v>
      </c>
    </row>
    <row r="136" spans="1:4" ht="15.75">
      <c r="A136" s="29">
        <v>1477</v>
      </c>
      <c r="B136" s="31">
        <v>0.12747</v>
      </c>
      <c r="C136" s="31">
        <v>0.50988</v>
      </c>
      <c r="D136" s="35">
        <v>0.50988</v>
      </c>
    </row>
    <row r="137" spans="1:4" ht="15.75">
      <c r="A137" s="29">
        <v>1478</v>
      </c>
      <c r="B137" s="31">
        <v>0.12747</v>
      </c>
      <c r="C137" s="31">
        <v>0.50988</v>
      </c>
      <c r="D137" s="35">
        <v>0.50988</v>
      </c>
    </row>
    <row r="138" spans="1:4" ht="15.75">
      <c r="A138" s="29">
        <v>1479</v>
      </c>
      <c r="B138" s="31">
        <v>0.12747</v>
      </c>
      <c r="C138" s="31">
        <v>0.50988</v>
      </c>
      <c r="D138" s="35">
        <v>0.50988</v>
      </c>
    </row>
    <row r="139" spans="1:4" ht="15.75">
      <c r="A139" s="29">
        <v>1480</v>
      </c>
      <c r="B139" s="31">
        <v>0.12747</v>
      </c>
      <c r="C139" s="31">
        <v>0.50988</v>
      </c>
      <c r="D139" s="35">
        <v>0.50988</v>
      </c>
    </row>
    <row r="140" spans="1:4" ht="15.75">
      <c r="A140" s="29">
        <v>1481</v>
      </c>
      <c r="B140" s="31">
        <v>0.12747</v>
      </c>
      <c r="C140" s="31">
        <v>0.50988</v>
      </c>
      <c r="D140" s="35">
        <v>0.50988</v>
      </c>
    </row>
    <row r="141" spans="1:4" ht="15.75">
      <c r="A141" s="29">
        <v>1482</v>
      </c>
      <c r="B141" s="31">
        <v>0.12747</v>
      </c>
      <c r="C141" s="31">
        <v>0.50988</v>
      </c>
      <c r="D141" s="35">
        <v>0.50988</v>
      </c>
    </row>
    <row r="142" spans="1:4" ht="15.75">
      <c r="A142" s="29">
        <v>1483</v>
      </c>
      <c r="B142" s="31">
        <v>0.12747</v>
      </c>
      <c r="C142" s="31">
        <v>0.50988</v>
      </c>
      <c r="D142" s="35">
        <v>0.50988</v>
      </c>
    </row>
    <row r="143" spans="1:4" ht="15.75">
      <c r="A143" s="29">
        <v>1484</v>
      </c>
      <c r="B143" s="31">
        <v>0.12747</v>
      </c>
      <c r="C143" s="31">
        <v>0.50988</v>
      </c>
      <c r="D143" s="35">
        <v>0.50988</v>
      </c>
    </row>
    <row r="144" spans="1:4" ht="15.75">
      <c r="A144" s="29">
        <v>1485</v>
      </c>
      <c r="B144" s="31">
        <v>0.12747</v>
      </c>
      <c r="C144" s="31">
        <v>0.50988</v>
      </c>
      <c r="D144" s="35">
        <v>0.50988</v>
      </c>
    </row>
    <row r="145" spans="1:4" ht="15.75">
      <c r="A145" s="29">
        <v>1486</v>
      </c>
      <c r="B145" s="31">
        <v>0.12747</v>
      </c>
      <c r="C145" s="31">
        <v>0.50988</v>
      </c>
      <c r="D145" s="35">
        <v>0.50988</v>
      </c>
    </row>
    <row r="146" spans="1:4" ht="15.75">
      <c r="A146" s="29">
        <v>1487</v>
      </c>
      <c r="B146" s="31">
        <v>0.12747</v>
      </c>
      <c r="C146" s="31">
        <v>0.50988</v>
      </c>
      <c r="D146" s="35">
        <v>0.50988</v>
      </c>
    </row>
    <row r="147" spans="1:4" ht="15.75">
      <c r="A147" s="29">
        <v>1488</v>
      </c>
      <c r="B147" s="31">
        <v>0.12747</v>
      </c>
      <c r="C147" s="31">
        <v>0.50988</v>
      </c>
      <c r="D147" s="35">
        <v>0.50988</v>
      </c>
    </row>
    <row r="148" spans="1:4" ht="15.75">
      <c r="A148" s="29">
        <v>1489</v>
      </c>
      <c r="B148" s="31">
        <v>0.12466</v>
      </c>
      <c r="C148" s="31">
        <v>0.49864</v>
      </c>
      <c r="D148" s="35">
        <v>0.49864</v>
      </c>
    </row>
    <row r="149" spans="1:4" ht="15.75">
      <c r="A149" s="29">
        <v>1490</v>
      </c>
      <c r="B149" s="31">
        <v>0.12349</v>
      </c>
      <c r="C149" s="31">
        <v>0.49396</v>
      </c>
      <c r="D149" s="35">
        <v>0.49396</v>
      </c>
    </row>
    <row r="150" spans="1:4" ht="15.75">
      <c r="A150" s="29">
        <v>1491</v>
      </c>
      <c r="B150" s="31">
        <v>0.12349</v>
      </c>
      <c r="C150" s="31">
        <v>0.49396</v>
      </c>
      <c r="D150" s="35">
        <v>0.49396</v>
      </c>
    </row>
    <row r="151" spans="1:4" ht="15.75">
      <c r="A151" s="29">
        <v>1492</v>
      </c>
      <c r="B151" s="31">
        <v>0.12349</v>
      </c>
      <c r="C151" s="31">
        <v>0.49396</v>
      </c>
      <c r="D151" s="35">
        <v>0.49396</v>
      </c>
    </row>
    <row r="152" spans="1:4" ht="15.75">
      <c r="A152" s="29">
        <v>1493</v>
      </c>
      <c r="B152" s="31">
        <v>0.12349</v>
      </c>
      <c r="C152" s="31">
        <v>0.49396</v>
      </c>
      <c r="D152" s="35">
        <v>0.49396</v>
      </c>
    </row>
    <row r="153" spans="1:4" ht="15.75">
      <c r="A153" s="29">
        <v>1494</v>
      </c>
      <c r="B153" s="31">
        <v>0.12349</v>
      </c>
      <c r="C153" s="31">
        <v>0.49396</v>
      </c>
      <c r="D153" s="35">
        <v>0.49396</v>
      </c>
    </row>
    <row r="154" spans="1:4" ht="15.75">
      <c r="A154" s="29">
        <v>1495</v>
      </c>
      <c r="B154" s="31">
        <v>0.12349</v>
      </c>
      <c r="C154" s="31">
        <v>0.49396</v>
      </c>
      <c r="D154" s="35">
        <v>0.49396</v>
      </c>
    </row>
    <row r="155" spans="1:4" ht="15.75">
      <c r="A155" s="29">
        <v>1496</v>
      </c>
      <c r="B155" s="31">
        <v>0.11974</v>
      </c>
      <c r="C155" s="31">
        <v>0.47896</v>
      </c>
      <c r="D155" s="35">
        <v>0.47896</v>
      </c>
    </row>
    <row r="156" spans="1:4" ht="15.75">
      <c r="A156" s="29">
        <v>1497</v>
      </c>
      <c r="B156" s="31">
        <v>0.11974</v>
      </c>
      <c r="C156" s="31">
        <v>0.47896</v>
      </c>
      <c r="D156" s="35">
        <v>0.47896</v>
      </c>
    </row>
    <row r="157" spans="1:4" ht="15.75">
      <c r="A157" s="29">
        <v>1498</v>
      </c>
      <c r="B157" s="31">
        <v>0.11974</v>
      </c>
      <c r="C157" s="31">
        <v>0.47896</v>
      </c>
      <c r="D157" s="35">
        <v>0.47896</v>
      </c>
    </row>
    <row r="158" spans="1:4" ht="15.75">
      <c r="A158" s="29">
        <v>1499</v>
      </c>
      <c r="B158" s="31">
        <v>0.11974</v>
      </c>
      <c r="C158" s="31">
        <v>0.47896</v>
      </c>
      <c r="D158" s="35">
        <v>0.47896</v>
      </c>
    </row>
    <row r="159" spans="1:4" ht="15.75">
      <c r="A159" s="29">
        <v>1500</v>
      </c>
      <c r="B159" s="31">
        <v>0.11974</v>
      </c>
      <c r="C159" s="31">
        <v>0.47896</v>
      </c>
      <c r="D159" s="35">
        <v>0.47896</v>
      </c>
    </row>
    <row r="160" spans="1:4" ht="15.75">
      <c r="A160" s="29">
        <v>1501</v>
      </c>
      <c r="B160" s="31">
        <v>0.11974</v>
      </c>
      <c r="C160" s="31">
        <v>0.47896</v>
      </c>
      <c r="D160" s="35">
        <v>0.47896</v>
      </c>
    </row>
    <row r="161" spans="1:4" ht="15.75">
      <c r="A161" s="29">
        <v>1502</v>
      </c>
      <c r="B161" s="31">
        <v>0.11974</v>
      </c>
      <c r="C161" s="31">
        <v>0.47896</v>
      </c>
      <c r="D161" s="35">
        <v>0.47896</v>
      </c>
    </row>
    <row r="162" spans="1:4" ht="15.75">
      <c r="A162" s="29">
        <v>1503</v>
      </c>
      <c r="B162" s="31">
        <v>0.11974</v>
      </c>
      <c r="C162" s="31">
        <v>0.47896</v>
      </c>
      <c r="D162" s="35">
        <v>0.47896</v>
      </c>
    </row>
    <row r="163" spans="1:4" ht="15.75">
      <c r="A163" s="29">
        <v>1504</v>
      </c>
      <c r="B163" s="31">
        <v>0.11974</v>
      </c>
      <c r="C163" s="31">
        <v>0.47896</v>
      </c>
      <c r="D163" s="35">
        <v>0.47896</v>
      </c>
    </row>
    <row r="164" spans="1:4" ht="15.75">
      <c r="A164" s="29">
        <v>1505</v>
      </c>
      <c r="B164" s="31">
        <v>0.11974</v>
      </c>
      <c r="C164" s="31">
        <v>0.47896</v>
      </c>
      <c r="D164" s="35">
        <v>0.47896</v>
      </c>
    </row>
    <row r="165" spans="1:4" ht="15.75">
      <c r="A165" s="29">
        <v>1506</v>
      </c>
      <c r="B165" s="31">
        <v>0.11974</v>
      </c>
      <c r="C165" s="31">
        <v>0.47896</v>
      </c>
      <c r="D165" s="35">
        <v>0.47896</v>
      </c>
    </row>
    <row r="166" spans="1:4" ht="15.75">
      <c r="A166" s="29">
        <v>1507</v>
      </c>
      <c r="B166" s="31">
        <v>0.11974</v>
      </c>
      <c r="C166" s="31">
        <v>0.47896</v>
      </c>
      <c r="D166" s="35">
        <v>0.47896</v>
      </c>
    </row>
    <row r="167" spans="1:4" ht="15.75">
      <c r="A167" s="29">
        <v>1508</v>
      </c>
      <c r="B167" s="31">
        <v>0.11974</v>
      </c>
      <c r="C167" s="31">
        <v>0.47896</v>
      </c>
      <c r="D167" s="35">
        <v>0.47896</v>
      </c>
    </row>
    <row r="168" spans="1:4" ht="15.75">
      <c r="A168" s="29">
        <v>1509</v>
      </c>
      <c r="B168" s="31">
        <v>0.11974</v>
      </c>
      <c r="C168" s="31">
        <v>0.47896</v>
      </c>
      <c r="D168" s="35">
        <v>0.47896</v>
      </c>
    </row>
    <row r="169" spans="1:4" ht="15.75">
      <c r="A169" s="29">
        <v>1510</v>
      </c>
      <c r="B169" s="31">
        <v>0.11974</v>
      </c>
      <c r="C169" s="31">
        <v>0.47896</v>
      </c>
      <c r="D169" s="35">
        <v>0.47896</v>
      </c>
    </row>
    <row r="170" spans="1:4" ht="15.75">
      <c r="A170" s="29">
        <v>1511</v>
      </c>
      <c r="B170" s="31">
        <v>0.11974</v>
      </c>
      <c r="C170" s="31">
        <v>0.47896</v>
      </c>
      <c r="D170" s="35">
        <v>0.47896</v>
      </c>
    </row>
    <row r="171" spans="1:4" ht="15.75">
      <c r="A171" s="29">
        <v>1512</v>
      </c>
      <c r="B171" s="31">
        <v>0.11974</v>
      </c>
      <c r="C171" s="31">
        <v>0.47896</v>
      </c>
      <c r="D171" s="35">
        <v>0.47896</v>
      </c>
    </row>
    <row r="172" spans="1:4" ht="15.75">
      <c r="A172" s="29">
        <v>1513</v>
      </c>
      <c r="B172" s="31">
        <v>0.11974</v>
      </c>
      <c r="C172" s="31">
        <v>0.47896</v>
      </c>
      <c r="D172" s="35">
        <v>0.47896</v>
      </c>
    </row>
    <row r="173" spans="1:4" ht="15.75">
      <c r="A173" s="29">
        <v>1514</v>
      </c>
      <c r="B173" s="31">
        <v>0.11974</v>
      </c>
      <c r="C173" s="31">
        <v>0.47896</v>
      </c>
      <c r="D173" s="35">
        <v>0.47896</v>
      </c>
    </row>
    <row r="174" spans="1:4" ht="15.75">
      <c r="A174" s="29">
        <v>1515</v>
      </c>
      <c r="B174" s="31">
        <v>0.11974</v>
      </c>
      <c r="C174" s="31">
        <v>0.47896</v>
      </c>
      <c r="D174" s="35">
        <v>0.47896</v>
      </c>
    </row>
    <row r="175" spans="1:4" ht="15.75">
      <c r="A175" s="29">
        <v>1516</v>
      </c>
      <c r="B175" s="31">
        <v>0.11974</v>
      </c>
      <c r="C175" s="31">
        <v>0.47896</v>
      </c>
      <c r="D175" s="35">
        <v>0.47896</v>
      </c>
    </row>
    <row r="176" spans="1:4" ht="15.75">
      <c r="A176" s="29">
        <v>1517</v>
      </c>
      <c r="B176" s="31">
        <v>0.11974</v>
      </c>
      <c r="C176" s="31">
        <v>0.47896</v>
      </c>
      <c r="D176" s="35">
        <v>0.47896</v>
      </c>
    </row>
    <row r="177" spans="1:4" ht="15.75">
      <c r="A177" s="29">
        <v>1518</v>
      </c>
      <c r="B177" s="31">
        <v>0.11974</v>
      </c>
      <c r="C177" s="31">
        <v>0.47896</v>
      </c>
      <c r="D177" s="35">
        <v>0.47896</v>
      </c>
    </row>
    <row r="178" spans="1:4" ht="15.75">
      <c r="A178" s="29">
        <v>1519</v>
      </c>
      <c r="B178" s="31">
        <v>0.11974</v>
      </c>
      <c r="C178" s="31">
        <v>0.47896</v>
      </c>
      <c r="D178" s="35">
        <v>0.47896</v>
      </c>
    </row>
    <row r="179" spans="1:4" ht="15.75">
      <c r="A179" s="29">
        <v>1520</v>
      </c>
      <c r="B179" s="31">
        <v>0.11974</v>
      </c>
      <c r="C179" s="31">
        <v>0.47896</v>
      </c>
      <c r="D179" s="35">
        <v>0.47896</v>
      </c>
    </row>
    <row r="180" spans="1:4" ht="15.75">
      <c r="A180" s="29">
        <v>1521</v>
      </c>
      <c r="B180" s="31">
        <v>0.11974</v>
      </c>
      <c r="C180" s="31">
        <v>0.47896</v>
      </c>
      <c r="D180" s="35">
        <v>0.47896</v>
      </c>
    </row>
    <row r="181" spans="1:4" ht="15.75">
      <c r="A181" s="29">
        <v>1522</v>
      </c>
      <c r="B181" s="31">
        <v>0.11974</v>
      </c>
      <c r="C181" s="31">
        <v>0.47896</v>
      </c>
      <c r="D181" s="35">
        <v>0.47896</v>
      </c>
    </row>
    <row r="182" spans="1:4" ht="15.75">
      <c r="A182" s="29">
        <v>1523</v>
      </c>
      <c r="B182" s="31">
        <v>0.11974</v>
      </c>
      <c r="C182" s="31">
        <v>0.47896</v>
      </c>
      <c r="D182" s="35">
        <v>0.47896</v>
      </c>
    </row>
    <row r="183" spans="1:4" ht="15.75">
      <c r="A183" s="29">
        <v>1524</v>
      </c>
      <c r="B183" s="31">
        <v>0.11974</v>
      </c>
      <c r="C183" s="31">
        <v>0.47896</v>
      </c>
      <c r="D183" s="36">
        <v>0.47896</v>
      </c>
    </row>
    <row r="184" spans="1:4" ht="15.75">
      <c r="A184" s="29">
        <v>1525</v>
      </c>
      <c r="D184" s="36">
        <v>0.42968</v>
      </c>
    </row>
    <row r="185" spans="1:4" ht="15.75">
      <c r="A185" s="29">
        <v>1526</v>
      </c>
      <c r="D185" s="36">
        <v>0.42968</v>
      </c>
    </row>
    <row r="186" spans="1:4" ht="15.75">
      <c r="A186" s="29">
        <v>1527</v>
      </c>
      <c r="D186" s="36">
        <v>0.42968</v>
      </c>
    </row>
    <row r="187" spans="1:4" ht="15.75">
      <c r="A187" s="29">
        <v>1528</v>
      </c>
      <c r="D187" s="36">
        <v>0.42968</v>
      </c>
    </row>
    <row r="188" spans="1:4" ht="15.75">
      <c r="A188" s="29">
        <v>1529</v>
      </c>
      <c r="D188" s="36">
        <v>0.42968</v>
      </c>
    </row>
    <row r="189" spans="1:4" ht="15.75">
      <c r="A189" s="29">
        <v>1530</v>
      </c>
      <c r="D189" s="36">
        <v>0.42968</v>
      </c>
    </row>
    <row r="190" spans="1:4" ht="15.75">
      <c r="A190" s="29">
        <v>1531</v>
      </c>
      <c r="D190" s="36">
        <v>0.41249</v>
      </c>
    </row>
    <row r="191" spans="1:4" ht="15.75">
      <c r="A191" s="29">
        <v>1532</v>
      </c>
      <c r="D191" s="36">
        <v>0.41249</v>
      </c>
    </row>
    <row r="192" spans="1:4" ht="15.75">
      <c r="A192" s="29">
        <v>1533</v>
      </c>
      <c r="D192" s="36">
        <v>0.39663</v>
      </c>
    </row>
    <row r="193" spans="1:4" ht="15.75">
      <c r="A193" s="29">
        <v>1534</v>
      </c>
      <c r="D193" s="36">
        <v>0.39663</v>
      </c>
    </row>
    <row r="194" spans="1:4" ht="15.75">
      <c r="A194" s="29">
        <v>1535</v>
      </c>
      <c r="D194" s="36">
        <v>0.39663</v>
      </c>
    </row>
    <row r="195" spans="1:4" ht="15.75">
      <c r="A195" s="29">
        <v>1536</v>
      </c>
      <c r="D195" s="36">
        <v>0.39663</v>
      </c>
    </row>
    <row r="196" spans="1:4" ht="15.75">
      <c r="A196" s="29">
        <v>1537</v>
      </c>
      <c r="D196" s="36">
        <v>0.39663</v>
      </c>
    </row>
    <row r="197" spans="1:4" ht="15.75">
      <c r="A197" s="29">
        <v>1538</v>
      </c>
      <c r="D197" s="36">
        <v>0.39663</v>
      </c>
    </row>
    <row r="198" spans="1:4" ht="15.75">
      <c r="A198" s="29">
        <v>1539</v>
      </c>
      <c r="D198" s="36">
        <v>0.39663</v>
      </c>
    </row>
    <row r="199" spans="1:4" ht="15.75">
      <c r="A199" s="29">
        <v>1540</v>
      </c>
      <c r="D199" s="36">
        <v>0.39663</v>
      </c>
    </row>
    <row r="200" spans="1:4" ht="15.75">
      <c r="A200" s="29">
        <v>1541</v>
      </c>
      <c r="D200" s="36">
        <v>0.39663</v>
      </c>
    </row>
    <row r="201" spans="1:4" ht="15.75">
      <c r="A201" s="29">
        <v>1542</v>
      </c>
      <c r="D201" s="36">
        <v>0.3686</v>
      </c>
    </row>
    <row r="202" spans="1:4" ht="15.75">
      <c r="A202" s="29">
        <v>1543</v>
      </c>
      <c r="D202" s="36">
        <v>0.3686</v>
      </c>
    </row>
    <row r="203" spans="1:4" ht="15.75">
      <c r="A203" s="29">
        <v>1544</v>
      </c>
      <c r="D203" s="36">
        <v>0.3686</v>
      </c>
    </row>
    <row r="204" spans="1:4" ht="15.75">
      <c r="A204" s="29">
        <v>1545</v>
      </c>
      <c r="D204" s="36">
        <v>0.3686</v>
      </c>
    </row>
    <row r="205" spans="1:4" ht="15.75">
      <c r="A205" s="29">
        <v>1546</v>
      </c>
      <c r="D205" s="36">
        <v>0.3686</v>
      </c>
    </row>
    <row r="206" spans="1:4" ht="15.75">
      <c r="A206" s="29">
        <v>1547</v>
      </c>
      <c r="D206" s="36">
        <v>0.3686</v>
      </c>
    </row>
    <row r="207" spans="1:4" ht="15.75">
      <c r="A207" s="29">
        <v>1548</v>
      </c>
      <c r="D207" s="36">
        <v>0.3686</v>
      </c>
    </row>
    <row r="208" spans="1:4" ht="15.75">
      <c r="A208" s="29">
        <v>1549</v>
      </c>
      <c r="D208" s="36">
        <v>0.3686</v>
      </c>
    </row>
    <row r="209" spans="1:4" ht="15.75">
      <c r="A209" s="29">
        <v>1550</v>
      </c>
      <c r="D209" s="36">
        <v>0.3686</v>
      </c>
    </row>
    <row r="210" spans="1:4" ht="15.75">
      <c r="A210" s="29">
        <v>1551</v>
      </c>
      <c r="D210" s="36">
        <v>0.3686</v>
      </c>
    </row>
    <row r="211" spans="1:4" ht="15.75">
      <c r="A211" s="29">
        <v>1552</v>
      </c>
      <c r="D211" s="36">
        <v>0.3686</v>
      </c>
    </row>
    <row r="212" spans="1:4" ht="15.75">
      <c r="A212" s="29">
        <v>1553</v>
      </c>
      <c r="D212" s="36">
        <v>0.3686</v>
      </c>
    </row>
    <row r="213" spans="1:4" ht="15.75">
      <c r="A213" s="29">
        <v>1554</v>
      </c>
      <c r="D213" s="36">
        <v>0.3686</v>
      </c>
    </row>
    <row r="214" spans="1:4" ht="15.75">
      <c r="A214" s="29">
        <v>1555</v>
      </c>
      <c r="D214" s="36">
        <v>0.3686</v>
      </c>
    </row>
    <row r="215" spans="1:4" ht="15.75">
      <c r="A215" s="29">
        <v>1556</v>
      </c>
      <c r="D215" s="36">
        <v>0.3686</v>
      </c>
    </row>
    <row r="216" spans="1:4" ht="15.75">
      <c r="A216" s="29">
        <v>1557</v>
      </c>
      <c r="D216" s="36">
        <v>0.3686</v>
      </c>
    </row>
    <row r="217" spans="1:4" ht="15.75">
      <c r="A217" s="29">
        <v>1558</v>
      </c>
      <c r="D217" s="36">
        <v>0.3686</v>
      </c>
    </row>
    <row r="218" spans="1:4" ht="15.75">
      <c r="A218" s="29">
        <v>1559</v>
      </c>
      <c r="D218" s="36">
        <v>0.3686</v>
      </c>
    </row>
    <row r="219" spans="1:4" ht="15.75">
      <c r="A219" s="29">
        <v>1560</v>
      </c>
      <c r="D219" s="36">
        <v>0.3686</v>
      </c>
    </row>
    <row r="220" spans="1:4" ht="15.75">
      <c r="A220" s="29">
        <v>1561</v>
      </c>
      <c r="D220" s="36">
        <v>0.3686</v>
      </c>
    </row>
    <row r="221" spans="1:4" ht="15.75">
      <c r="A221" s="29">
        <v>1562</v>
      </c>
      <c r="D221" s="36">
        <v>0.37913</v>
      </c>
    </row>
    <row r="222" spans="1:4" ht="15.75">
      <c r="A222" s="29">
        <v>1563</v>
      </c>
      <c r="D222" s="36">
        <v>0.37913</v>
      </c>
    </row>
    <row r="223" spans="1:4" ht="15.75">
      <c r="A223" s="29">
        <v>1564</v>
      </c>
      <c r="D223" s="36">
        <v>0.37913</v>
      </c>
    </row>
    <row r="224" spans="1:4" ht="15.75">
      <c r="A224" s="29">
        <v>1565</v>
      </c>
      <c r="D224" s="36">
        <v>0.37913</v>
      </c>
    </row>
    <row r="225" spans="1:4" ht="15.75">
      <c r="A225" s="29">
        <v>1566</v>
      </c>
      <c r="D225" s="36">
        <v>0.37913</v>
      </c>
    </row>
    <row r="226" spans="1:4" ht="15.75">
      <c r="A226" s="29">
        <v>1567</v>
      </c>
      <c r="D226" s="36">
        <v>0.37913</v>
      </c>
    </row>
    <row r="227" spans="1:4" ht="15.75">
      <c r="A227" s="29">
        <v>1568</v>
      </c>
      <c r="D227" s="36">
        <v>0.37913</v>
      </c>
    </row>
    <row r="228" spans="1:4" ht="15.75">
      <c r="A228" s="29">
        <v>1569</v>
      </c>
      <c r="D228" s="36">
        <v>0.37913</v>
      </c>
    </row>
    <row r="229" spans="1:4" ht="15.75">
      <c r="A229" s="29">
        <v>1570</v>
      </c>
      <c r="D229" s="36">
        <v>0.37913</v>
      </c>
    </row>
    <row r="230" spans="1:4" ht="15.75">
      <c r="A230" s="29">
        <v>1571</v>
      </c>
      <c r="D230" s="36">
        <v>0.3683</v>
      </c>
    </row>
    <row r="231" spans="1:4" ht="15.75">
      <c r="A231" s="29">
        <v>1572</v>
      </c>
      <c r="D231" s="36">
        <v>0.3683</v>
      </c>
    </row>
    <row r="232" spans="1:4" ht="15.75">
      <c r="A232" s="29">
        <v>1573</v>
      </c>
      <c r="D232" s="36">
        <v>0.35807</v>
      </c>
    </row>
    <row r="233" spans="1:4" ht="15.75">
      <c r="A233" s="29">
        <v>1574</v>
      </c>
      <c r="D233" s="36">
        <v>0.34375</v>
      </c>
    </row>
    <row r="234" spans="1:4" ht="15.75">
      <c r="A234" s="29">
        <v>1575</v>
      </c>
      <c r="D234" s="36">
        <v>0.34375</v>
      </c>
    </row>
    <row r="235" spans="1:4" ht="15.75">
      <c r="A235" s="29">
        <v>1576</v>
      </c>
      <c r="D235" s="36">
        <v>0.34375</v>
      </c>
    </row>
    <row r="236" spans="1:4" ht="15.75">
      <c r="A236" s="29">
        <v>1577</v>
      </c>
      <c r="D236" s="36">
        <v>0.34375</v>
      </c>
    </row>
    <row r="237" spans="1:4" ht="15.75">
      <c r="A237" s="29">
        <v>1578</v>
      </c>
      <c r="D237" s="36">
        <v>0.34375</v>
      </c>
    </row>
    <row r="238" spans="1:4" ht="15.75">
      <c r="A238" s="29">
        <v>1579</v>
      </c>
      <c r="D238" s="36">
        <v>0.34375</v>
      </c>
    </row>
    <row r="239" spans="1:4" ht="15.75">
      <c r="A239" s="29">
        <v>1580</v>
      </c>
      <c r="D239" s="36">
        <v>0.34375</v>
      </c>
    </row>
    <row r="240" spans="1:4" ht="15.75">
      <c r="A240" s="29">
        <v>1581</v>
      </c>
      <c r="D240" s="36">
        <v>0.34375</v>
      </c>
    </row>
    <row r="241" spans="1:4" ht="15.75">
      <c r="A241" s="29">
        <v>1582</v>
      </c>
      <c r="D241" s="36">
        <v>0.34375</v>
      </c>
    </row>
    <row r="242" spans="1:4" ht="15.75">
      <c r="A242" s="29">
        <v>1583</v>
      </c>
      <c r="D242" s="36">
        <v>0.34375</v>
      </c>
    </row>
    <row r="243" spans="1:4" ht="15.75">
      <c r="A243" s="29">
        <v>1584</v>
      </c>
      <c r="D243" s="36">
        <v>0.34375</v>
      </c>
    </row>
    <row r="244" spans="1:4" ht="15.75">
      <c r="A244" s="29">
        <v>1585</v>
      </c>
      <c r="D244" s="36">
        <v>0.34375</v>
      </c>
    </row>
    <row r="245" spans="1:4" ht="15.75">
      <c r="A245" s="29">
        <v>1586</v>
      </c>
      <c r="D245" s="36">
        <v>0.34375</v>
      </c>
    </row>
    <row r="246" spans="1:4" ht="15.75">
      <c r="A246" s="29">
        <v>1587</v>
      </c>
      <c r="D246" s="36">
        <v>0.34375</v>
      </c>
    </row>
    <row r="247" spans="1:4" ht="15.75">
      <c r="A247" s="29">
        <v>1588</v>
      </c>
      <c r="D247" s="36">
        <v>0.34375</v>
      </c>
    </row>
    <row r="248" spans="1:4" ht="15.75">
      <c r="A248" s="29">
        <v>1589</v>
      </c>
      <c r="D248" s="36">
        <v>0.34375</v>
      </c>
    </row>
    <row r="249" spans="1:4" ht="15.75">
      <c r="A249" s="29">
        <v>1590</v>
      </c>
      <c r="D249" s="36">
        <v>0.34375</v>
      </c>
    </row>
    <row r="250" spans="1:4" ht="15.75">
      <c r="A250" s="29">
        <v>1591</v>
      </c>
      <c r="D250" s="36">
        <v>0.34375</v>
      </c>
    </row>
    <row r="251" spans="1:4" ht="15.75">
      <c r="A251" s="29">
        <v>1592</v>
      </c>
      <c r="D251" s="36">
        <v>0.34375</v>
      </c>
    </row>
    <row r="252" spans="1:4" ht="15.75">
      <c r="A252" s="29">
        <v>1593</v>
      </c>
      <c r="D252" s="36">
        <v>0.34375</v>
      </c>
    </row>
    <row r="253" spans="1:4" ht="15.75">
      <c r="A253" s="29">
        <v>1594</v>
      </c>
      <c r="D253" s="36">
        <v>0.34375</v>
      </c>
    </row>
    <row r="254" spans="1:4" ht="15.75">
      <c r="A254" s="29">
        <v>1595</v>
      </c>
      <c r="D254" s="36">
        <v>0.33339</v>
      </c>
    </row>
    <row r="255" spans="1:4" ht="15.75">
      <c r="A255" s="29">
        <v>1596</v>
      </c>
      <c r="D255" s="36">
        <v>0.32226</v>
      </c>
    </row>
    <row r="256" spans="1:4" ht="15.75">
      <c r="A256" s="29">
        <v>1597</v>
      </c>
      <c r="D256" s="36">
        <v>0.32226</v>
      </c>
    </row>
    <row r="257" spans="1:4" ht="15.75">
      <c r="A257" s="29">
        <v>1598</v>
      </c>
      <c r="D257" s="36">
        <v>0.32226</v>
      </c>
    </row>
    <row r="258" spans="1:4" ht="15.75">
      <c r="A258" s="29">
        <v>1599</v>
      </c>
      <c r="D258" s="36">
        <v>0.32226</v>
      </c>
    </row>
    <row r="259" spans="1:4" ht="15.75">
      <c r="A259" s="29">
        <v>1600</v>
      </c>
      <c r="D259" s="36">
        <v>0.32226</v>
      </c>
    </row>
    <row r="260" spans="1:4" ht="15.75">
      <c r="A260" s="29">
        <v>1601</v>
      </c>
      <c r="D260" s="36">
        <v>0.32226</v>
      </c>
    </row>
    <row r="261" spans="1:4" ht="15.75">
      <c r="A261" s="29">
        <v>1602</v>
      </c>
      <c r="D261" s="36">
        <v>0.32226</v>
      </c>
    </row>
    <row r="262" spans="1:4" ht="15.75">
      <c r="A262" s="29">
        <v>1603</v>
      </c>
      <c r="D262" s="36">
        <v>0.3144</v>
      </c>
    </row>
    <row r="263" spans="1:4" ht="15.75">
      <c r="A263" s="29">
        <v>1604</v>
      </c>
      <c r="D263" s="36">
        <v>0.3144</v>
      </c>
    </row>
    <row r="264" spans="1:4" ht="15.75">
      <c r="A264" s="29">
        <v>1605</v>
      </c>
      <c r="D264" s="36">
        <v>0.31186</v>
      </c>
    </row>
    <row r="265" spans="1:4" ht="15.75">
      <c r="A265" s="29">
        <v>1606</v>
      </c>
      <c r="D265" s="36">
        <v>0.30692</v>
      </c>
    </row>
    <row r="266" spans="1:4" ht="15.75">
      <c r="A266" s="29">
        <v>1607</v>
      </c>
      <c r="D266" s="36">
        <v>0.30692</v>
      </c>
    </row>
    <row r="267" spans="1:4" ht="15.75">
      <c r="A267" s="29">
        <v>1608</v>
      </c>
      <c r="D267" s="36">
        <v>0.30692</v>
      </c>
    </row>
    <row r="268" spans="1:4" ht="15.75">
      <c r="A268" s="29">
        <v>1609</v>
      </c>
      <c r="D268" s="36">
        <v>0.30692</v>
      </c>
    </row>
    <row r="269" spans="1:4" ht="15.75">
      <c r="A269" s="29">
        <v>1610</v>
      </c>
      <c r="D269" s="36">
        <v>0.30692</v>
      </c>
    </row>
    <row r="270" spans="1:4" ht="15.75">
      <c r="A270" s="29">
        <v>1611</v>
      </c>
      <c r="D270" s="36">
        <v>0.30692</v>
      </c>
    </row>
    <row r="271" spans="1:4" ht="15.75">
      <c r="A271" s="29">
        <v>1612</v>
      </c>
      <c r="D271" s="36">
        <v>0.30692</v>
      </c>
    </row>
    <row r="272" spans="1:4" ht="15.75">
      <c r="A272" s="29">
        <v>1613</v>
      </c>
      <c r="D272" s="36">
        <v>0.30692</v>
      </c>
    </row>
    <row r="273" spans="1:4" ht="15.75">
      <c r="A273" s="29">
        <v>1614</v>
      </c>
      <c r="D273" s="36">
        <v>0.30692</v>
      </c>
    </row>
    <row r="274" spans="1:4" ht="15.75">
      <c r="A274" s="29">
        <v>1615</v>
      </c>
      <c r="D274" s="36">
        <v>0.3033</v>
      </c>
    </row>
    <row r="275" spans="1:4" ht="15.75">
      <c r="A275" s="29">
        <v>1616</v>
      </c>
      <c r="D275" s="36">
        <v>0.29978</v>
      </c>
    </row>
    <row r="276" spans="1:4" ht="15.75">
      <c r="A276" s="29">
        <v>1617</v>
      </c>
      <c r="D276" s="36">
        <v>0.28645</v>
      </c>
    </row>
    <row r="277" spans="1:4" ht="15.75">
      <c r="A277" s="29">
        <v>1618</v>
      </c>
      <c r="D277" s="36">
        <v>0.28645</v>
      </c>
    </row>
    <row r="278" spans="1:4" ht="15.75">
      <c r="A278" s="29">
        <v>1619</v>
      </c>
      <c r="D278" s="36"/>
    </row>
    <row r="279" spans="1:4" ht="15.75">
      <c r="A279" s="29">
        <v>1620</v>
      </c>
      <c r="D279" s="36"/>
    </row>
    <row r="280" spans="1:4" ht="15.75">
      <c r="A280" s="29">
        <v>1621</v>
      </c>
      <c r="D280" s="36"/>
    </row>
    <row r="281" spans="1:4" ht="15.75">
      <c r="A281" s="29">
        <v>1622</v>
      </c>
      <c r="D281" s="36"/>
    </row>
    <row r="282" spans="1:4" ht="15.75">
      <c r="A282" s="29">
        <v>1623</v>
      </c>
      <c r="D282" s="36"/>
    </row>
    <row r="283" spans="1:4" ht="15.75">
      <c r="A283" s="29">
        <v>1624</v>
      </c>
      <c r="D283" s="36">
        <v>0.2852</v>
      </c>
    </row>
    <row r="284" spans="1:4" ht="15.75">
      <c r="A284" s="29">
        <v>1625</v>
      </c>
      <c r="D284" s="36">
        <v>0.2852</v>
      </c>
    </row>
    <row r="285" spans="1:4" ht="15.75">
      <c r="A285" s="29">
        <v>1626</v>
      </c>
      <c r="D285" s="36">
        <v>0.279</v>
      </c>
    </row>
    <row r="286" spans="1:4" ht="15.75">
      <c r="A286" s="29">
        <v>1627</v>
      </c>
      <c r="D286" s="36">
        <v>0.279</v>
      </c>
    </row>
    <row r="287" spans="1:4" ht="15.75">
      <c r="A287" s="29">
        <v>1628</v>
      </c>
      <c r="D287" s="36">
        <v>0.28053</v>
      </c>
    </row>
    <row r="288" spans="1:4" ht="15.75">
      <c r="A288" s="29">
        <v>1629</v>
      </c>
      <c r="D288" s="36">
        <v>0.28053</v>
      </c>
    </row>
    <row r="289" spans="1:4" ht="15.75">
      <c r="A289" s="29">
        <v>1630</v>
      </c>
      <c r="D289" s="36">
        <v>0.28053</v>
      </c>
    </row>
    <row r="290" spans="1:4" ht="15.75">
      <c r="A290" s="29">
        <v>1631</v>
      </c>
      <c r="D290" s="36">
        <v>0.28053</v>
      </c>
    </row>
    <row r="291" spans="1:4" ht="15.75">
      <c r="A291" s="29">
        <v>1632</v>
      </c>
      <c r="D291" s="36">
        <v>0.28053</v>
      </c>
    </row>
    <row r="292" spans="1:4" ht="15.75">
      <c r="A292" s="29">
        <v>1633</v>
      </c>
      <c r="D292" s="36">
        <v>0.28053</v>
      </c>
    </row>
    <row r="293" spans="1:4" ht="15.75">
      <c r="A293" s="29">
        <v>1634</v>
      </c>
      <c r="D293" s="36">
        <v>0.28053</v>
      </c>
    </row>
    <row r="294" spans="1:4" ht="15.75">
      <c r="A294" s="29">
        <v>1635</v>
      </c>
      <c r="D294" s="36">
        <v>0.279</v>
      </c>
    </row>
    <row r="295" spans="1:4" ht="15.75">
      <c r="A295" s="29">
        <v>1636</v>
      </c>
      <c r="D295" s="36">
        <v>0.276</v>
      </c>
    </row>
    <row r="296" spans="1:4" ht="15.75">
      <c r="A296" s="29">
        <v>1637</v>
      </c>
      <c r="D296" s="36">
        <v>0.276</v>
      </c>
    </row>
    <row r="297" spans="1:4" ht="15.75">
      <c r="A297" s="29">
        <v>1638</v>
      </c>
      <c r="D297" s="36">
        <v>0.276</v>
      </c>
    </row>
    <row r="298" spans="1:4" ht="15.75">
      <c r="A298" s="29">
        <v>1639</v>
      </c>
      <c r="D298" s="36">
        <v>0.276</v>
      </c>
    </row>
    <row r="299" spans="1:4" ht="15.75">
      <c r="A299" s="29">
        <v>1640</v>
      </c>
      <c r="D299" s="36">
        <v>0.276</v>
      </c>
    </row>
    <row r="300" spans="1:4" ht="15.75">
      <c r="A300" s="29">
        <v>1641</v>
      </c>
      <c r="D300" s="36">
        <v>0.276</v>
      </c>
    </row>
    <row r="301" spans="1:4" ht="15.75">
      <c r="A301" s="29">
        <v>1642</v>
      </c>
      <c r="D301" s="36">
        <v>0.276</v>
      </c>
    </row>
    <row r="302" spans="1:4" ht="15.75">
      <c r="A302" s="29">
        <v>1643</v>
      </c>
      <c r="D302" s="36">
        <v>0.276</v>
      </c>
    </row>
    <row r="303" spans="1:4" ht="15.75">
      <c r="A303" s="29">
        <v>1644</v>
      </c>
      <c r="D303" s="36">
        <v>0.276</v>
      </c>
    </row>
    <row r="304" spans="1:4" ht="15.75">
      <c r="A304" s="29">
        <v>1645</v>
      </c>
      <c r="D304" s="36">
        <v>0.276</v>
      </c>
    </row>
    <row r="305" spans="1:4" ht="15.75">
      <c r="A305" s="29">
        <v>1646</v>
      </c>
      <c r="D305" s="36">
        <v>0.276</v>
      </c>
    </row>
    <row r="306" spans="1:4" ht="15.75">
      <c r="A306" s="29">
        <v>1647</v>
      </c>
      <c r="D306" s="36">
        <v>0.276</v>
      </c>
    </row>
    <row r="307" spans="1:4" ht="15.75">
      <c r="A307" s="29">
        <v>1648</v>
      </c>
      <c r="D307" s="36">
        <v>0.276</v>
      </c>
    </row>
    <row r="308" spans="1:4" ht="15.75">
      <c r="A308" s="29">
        <v>1649</v>
      </c>
      <c r="D308" s="36">
        <v>0.276</v>
      </c>
    </row>
    <row r="309" spans="1:4" ht="15.75">
      <c r="A309" s="29">
        <v>1650</v>
      </c>
      <c r="D309" s="36">
        <v>0.27307</v>
      </c>
    </row>
    <row r="310" spans="1:4" ht="15.75">
      <c r="A310" s="29">
        <v>1651</v>
      </c>
      <c r="D310" s="36">
        <v>0.27307</v>
      </c>
    </row>
    <row r="311" spans="1:4" ht="15.75">
      <c r="A311" s="29">
        <v>1652</v>
      </c>
      <c r="D311" s="36">
        <v>0.27307</v>
      </c>
    </row>
    <row r="312" spans="1:4" ht="15.75">
      <c r="A312" s="29">
        <v>1653</v>
      </c>
      <c r="D312" s="36">
        <v>0.27307</v>
      </c>
    </row>
    <row r="313" spans="1:4" ht="15.75">
      <c r="A313" s="29">
        <v>1654</v>
      </c>
      <c r="D313" s="36">
        <v>0.27307</v>
      </c>
    </row>
    <row r="314" spans="1:4" ht="15.75">
      <c r="A314" s="29">
        <v>1655</v>
      </c>
      <c r="D314" s="36">
        <v>0.27307</v>
      </c>
    </row>
    <row r="315" spans="1:4" ht="15.75">
      <c r="A315" s="29">
        <v>1656</v>
      </c>
      <c r="D315" s="36">
        <v>0.27307</v>
      </c>
    </row>
    <row r="316" spans="1:4" ht="15.75">
      <c r="A316" s="29">
        <v>1657</v>
      </c>
      <c r="D316" s="36">
        <v>0.276</v>
      </c>
    </row>
    <row r="317" spans="1:4" ht="15.75">
      <c r="A317" s="29">
        <v>1658</v>
      </c>
      <c r="D317" s="36">
        <v>0.276</v>
      </c>
    </row>
    <row r="318" spans="1:4" ht="15.75">
      <c r="A318" s="29">
        <v>1659</v>
      </c>
      <c r="D318" s="36">
        <v>0.27116</v>
      </c>
    </row>
    <row r="319" spans="1:4" ht="15.75">
      <c r="A319" s="29">
        <v>1660</v>
      </c>
      <c r="D319" s="36">
        <v>0.27116</v>
      </c>
    </row>
    <row r="320" spans="1:4" ht="15.75">
      <c r="A320" s="29">
        <v>1661</v>
      </c>
      <c r="D320" s="36">
        <v>0.27116</v>
      </c>
    </row>
    <row r="321" spans="1:4" ht="15.75">
      <c r="A321" s="29">
        <v>1662</v>
      </c>
      <c r="D321" s="36">
        <v>0.27116</v>
      </c>
    </row>
    <row r="322" spans="1:4" ht="15.75">
      <c r="A322" s="29">
        <v>1663</v>
      </c>
      <c r="D322" s="36">
        <v>0.26686</v>
      </c>
    </row>
    <row r="323" spans="1:4" ht="15.75">
      <c r="A323" s="29">
        <v>1664</v>
      </c>
      <c r="D323" s="36">
        <v>0.26545</v>
      </c>
    </row>
    <row r="324" spans="1:4" ht="15.75">
      <c r="A324" s="29">
        <v>1665</v>
      </c>
      <c r="D324" s="36">
        <v>0.26269</v>
      </c>
    </row>
    <row r="325" spans="1:4" ht="15.75">
      <c r="A325" s="29">
        <v>1666</v>
      </c>
      <c r="D325" s="36">
        <v>0.26269</v>
      </c>
    </row>
    <row r="326" spans="1:4" ht="15.75">
      <c r="A326" s="29">
        <v>1667</v>
      </c>
      <c r="D326" s="36">
        <v>0.25865</v>
      </c>
    </row>
    <row r="327" spans="1:4" ht="15.75">
      <c r="A327" s="29">
        <v>1668</v>
      </c>
      <c r="D327" s="36">
        <v>0.25865</v>
      </c>
    </row>
    <row r="328" spans="1:4" ht="15.75">
      <c r="A328" s="29">
        <v>1669</v>
      </c>
      <c r="D328" s="36">
        <v>0.25865</v>
      </c>
    </row>
    <row r="329" spans="1:4" ht="15.75">
      <c r="A329" s="29">
        <v>1670</v>
      </c>
      <c r="D329" s="36">
        <v>0.25865</v>
      </c>
    </row>
    <row r="330" spans="1:4" ht="15.75">
      <c r="A330" s="29">
        <v>1671</v>
      </c>
      <c r="D330" s="36">
        <v>0.25865</v>
      </c>
    </row>
    <row r="331" spans="1:4" ht="15.75">
      <c r="A331" s="29">
        <v>1672</v>
      </c>
      <c r="D331" s="36">
        <v>0.25865</v>
      </c>
    </row>
    <row r="332" spans="1:4" ht="15.75">
      <c r="A332" s="29">
        <v>1673</v>
      </c>
      <c r="D332" s="36">
        <v>0.25865</v>
      </c>
    </row>
    <row r="333" spans="1:4" ht="15.75">
      <c r="A333" s="29">
        <v>1674</v>
      </c>
      <c r="D333" s="36">
        <v>0.25733</v>
      </c>
    </row>
    <row r="334" spans="1:4" ht="15.75">
      <c r="A334" s="29">
        <v>1675</v>
      </c>
      <c r="D334" s="36">
        <v>0.25473</v>
      </c>
    </row>
    <row r="335" spans="1:4" ht="15.75">
      <c r="A335" s="29">
        <v>1676</v>
      </c>
      <c r="D335" s="36">
        <v>0.24724</v>
      </c>
    </row>
    <row r="336" spans="1:4" ht="15.75">
      <c r="A336" s="29">
        <v>1677</v>
      </c>
      <c r="D336" s="36">
        <v>0.24724</v>
      </c>
    </row>
    <row r="337" spans="1:4" ht="15.75">
      <c r="A337" s="29">
        <v>1678</v>
      </c>
      <c r="D337" s="36">
        <v>0.24724</v>
      </c>
    </row>
    <row r="338" spans="1:4" ht="15.75">
      <c r="A338" s="29">
        <v>1679</v>
      </c>
      <c r="D338" s="36">
        <v>0.24724</v>
      </c>
    </row>
    <row r="339" spans="1:4" ht="15.75">
      <c r="A339" s="29">
        <v>1680</v>
      </c>
      <c r="D339" s="36">
        <v>0.24724</v>
      </c>
    </row>
    <row r="340" spans="1:4" ht="15.75">
      <c r="A340" s="29">
        <v>1681</v>
      </c>
      <c r="D340" s="36">
        <v>0.24724</v>
      </c>
    </row>
    <row r="341" spans="1:4" ht="15.75">
      <c r="A341" s="29">
        <v>1682</v>
      </c>
      <c r="D341" s="36">
        <v>0.24724</v>
      </c>
    </row>
    <row r="342" spans="1:4" ht="15.75">
      <c r="A342" s="29">
        <v>1683</v>
      </c>
      <c r="D342" s="36">
        <v>0.24017</v>
      </c>
    </row>
    <row r="343" spans="1:4" ht="15.75">
      <c r="A343" s="29">
        <v>1684</v>
      </c>
      <c r="D343" s="36">
        <v>0.24017</v>
      </c>
    </row>
    <row r="344" spans="1:4" ht="15.75">
      <c r="A344" s="29">
        <v>1685</v>
      </c>
      <c r="D344" s="36">
        <v>0.24017</v>
      </c>
    </row>
    <row r="345" spans="1:4" ht="15.75">
      <c r="A345" s="29">
        <v>1686</v>
      </c>
      <c r="D345" s="36">
        <v>0.24017</v>
      </c>
    </row>
    <row r="346" spans="1:4" ht="15.75">
      <c r="A346" s="29">
        <v>1687</v>
      </c>
      <c r="D346" s="36">
        <v>0.24017</v>
      </c>
    </row>
    <row r="347" spans="1:4" ht="15.75">
      <c r="A347" s="29">
        <v>1688</v>
      </c>
      <c r="D347" s="36">
        <v>0.24017</v>
      </c>
    </row>
    <row r="348" spans="1:4" ht="15.75">
      <c r="A348" s="29">
        <v>1689</v>
      </c>
      <c r="D348" s="36">
        <v>0.24017</v>
      </c>
    </row>
    <row r="349" spans="1:4" ht="15.75">
      <c r="A349" s="29">
        <v>1690</v>
      </c>
      <c r="D349" s="36">
        <v>0.24017</v>
      </c>
    </row>
    <row r="350" spans="1:4" ht="15.75">
      <c r="A350" s="29">
        <v>1691</v>
      </c>
      <c r="D350" s="36">
        <v>0.21015</v>
      </c>
    </row>
    <row r="351" spans="1:4" ht="15.75">
      <c r="A351" s="29">
        <v>1692</v>
      </c>
      <c r="D351" s="36">
        <v>0.21015</v>
      </c>
    </row>
    <row r="352" spans="1:4" ht="15.75">
      <c r="A352" s="29">
        <v>1693</v>
      </c>
      <c r="D352" s="36">
        <v>0.21015</v>
      </c>
    </row>
    <row r="353" spans="1:4" ht="15.75">
      <c r="A353" s="29">
        <v>1694</v>
      </c>
      <c r="D353" s="36">
        <v>0.21015</v>
      </c>
    </row>
    <row r="354" spans="1:4" ht="15.75">
      <c r="A354" s="29">
        <v>1695</v>
      </c>
      <c r="D354" s="36">
        <v>0.21015</v>
      </c>
    </row>
    <row r="355" spans="1:4" ht="15.75">
      <c r="A355" s="29">
        <v>1696</v>
      </c>
      <c r="D355" s="36">
        <v>0.21015</v>
      </c>
    </row>
    <row r="356" spans="1:4" ht="15.75">
      <c r="A356" s="29">
        <v>1697</v>
      </c>
      <c r="D356" s="36">
        <v>0.21015</v>
      </c>
    </row>
    <row r="357" spans="1:4" ht="15.75">
      <c r="A357" s="29">
        <v>1698</v>
      </c>
      <c r="D357" s="36">
        <v>0.21015</v>
      </c>
    </row>
    <row r="358" spans="1:4" ht="15.75">
      <c r="A358" s="29">
        <v>1699</v>
      </c>
      <c r="D358" s="36">
        <v>0.21015</v>
      </c>
    </row>
    <row r="359" spans="1:4" ht="15.75">
      <c r="A359" s="29">
        <v>1700</v>
      </c>
      <c r="D359" s="36">
        <v>0.21015</v>
      </c>
    </row>
    <row r="360" spans="1:4" ht="15.75">
      <c r="A360" s="29">
        <v>1701</v>
      </c>
      <c r="D360" s="36">
        <v>0.21015</v>
      </c>
    </row>
    <row r="361" spans="1:4" ht="15.75">
      <c r="A361" s="29">
        <v>1702</v>
      </c>
      <c r="D361" s="36">
        <v>0.21015</v>
      </c>
    </row>
    <row r="362" spans="1:4" ht="15.75">
      <c r="A362" s="29">
        <v>1703</v>
      </c>
      <c r="D362" s="36">
        <v>0.21015</v>
      </c>
    </row>
    <row r="363" spans="1:4" ht="15.75">
      <c r="A363" s="29">
        <v>1704</v>
      </c>
      <c r="D363" s="36">
        <v>0.21015</v>
      </c>
    </row>
    <row r="364" spans="1:4" ht="15.75">
      <c r="A364" s="29">
        <v>1705</v>
      </c>
      <c r="D364" s="36">
        <v>0.21015</v>
      </c>
    </row>
    <row r="365" spans="1:4" ht="15.75">
      <c r="A365" s="29">
        <v>1706</v>
      </c>
      <c r="D365" s="36">
        <v>0.21015</v>
      </c>
    </row>
    <row r="366" spans="1:4" ht="15.75">
      <c r="A366" s="29">
        <v>1707</v>
      </c>
      <c r="D366" s="36">
        <v>0.21015</v>
      </c>
    </row>
    <row r="367" spans="1:4" ht="15.75">
      <c r="A367" s="29">
        <v>1708</v>
      </c>
      <c r="D367" s="36">
        <v>0.21015</v>
      </c>
    </row>
    <row r="368" spans="1:4" ht="15.75">
      <c r="A368" s="29">
        <v>1709</v>
      </c>
      <c r="D368" s="36">
        <v>0.21015</v>
      </c>
    </row>
    <row r="369" spans="1:4" ht="15.75">
      <c r="A369" s="29">
        <v>1710</v>
      </c>
      <c r="D369" s="36">
        <v>0.21015</v>
      </c>
    </row>
    <row r="370" spans="1:4" ht="15.75">
      <c r="A370" s="29">
        <v>1711</v>
      </c>
      <c r="D370" s="36">
        <v>0.21015</v>
      </c>
    </row>
    <row r="371" spans="1:4" ht="15.75">
      <c r="A371" s="29">
        <v>1712</v>
      </c>
      <c r="D371" s="36">
        <v>0.21015</v>
      </c>
    </row>
    <row r="372" spans="1:4" ht="15.75">
      <c r="A372" s="29">
        <v>1713</v>
      </c>
      <c r="D372" s="36">
        <v>0.21015</v>
      </c>
    </row>
    <row r="373" spans="1:4" ht="15.75">
      <c r="A373" s="29">
        <v>1714</v>
      </c>
      <c r="D373" s="36">
        <v>0.21015</v>
      </c>
    </row>
    <row r="374" spans="1:4" ht="15.75">
      <c r="A374" s="29">
        <v>1715</v>
      </c>
      <c r="D374" s="36">
        <v>0.21015</v>
      </c>
    </row>
    <row r="375" spans="1:4" ht="15.75">
      <c r="A375" s="29">
        <v>1716</v>
      </c>
      <c r="D375" s="36">
        <v>0.21015</v>
      </c>
    </row>
    <row r="376" spans="1:4" ht="15.75">
      <c r="A376" s="29">
        <v>1717</v>
      </c>
      <c r="D376" s="36">
        <v>0.21015</v>
      </c>
    </row>
    <row r="377" spans="1:4" ht="15.75">
      <c r="A377" s="29">
        <v>1718</v>
      </c>
      <c r="D377" s="36">
        <v>0.21015</v>
      </c>
    </row>
    <row r="378" spans="1:4" ht="15.75">
      <c r="A378" s="29">
        <v>1719</v>
      </c>
      <c r="D378" s="36">
        <v>0.21015</v>
      </c>
    </row>
    <row r="379" spans="1:4" ht="15.75">
      <c r="A379" s="29">
        <v>1720</v>
      </c>
      <c r="D379" s="36">
        <v>0.21015</v>
      </c>
    </row>
    <row r="380" spans="1:4" ht="15.75">
      <c r="A380" s="29">
        <v>1721</v>
      </c>
      <c r="D380" s="36">
        <v>0.21015</v>
      </c>
    </row>
    <row r="381" spans="1:4" ht="15.75">
      <c r="A381" s="29">
        <v>1722</v>
      </c>
      <c r="D381" s="36">
        <v>0.21015</v>
      </c>
    </row>
    <row r="382" spans="1:4" ht="15.75">
      <c r="A382" s="29">
        <v>1723</v>
      </c>
      <c r="D382" s="36">
        <v>0.21015</v>
      </c>
    </row>
    <row r="383" spans="1:4" ht="15.75">
      <c r="A383" s="29">
        <v>1724</v>
      </c>
      <c r="D383" s="36">
        <v>0.21015</v>
      </c>
    </row>
    <row r="384" spans="1:4" ht="15.75">
      <c r="A384" s="29">
        <v>1725</v>
      </c>
      <c r="D384" s="36">
        <v>0.21015</v>
      </c>
    </row>
    <row r="385" spans="1:4" ht="15.75">
      <c r="A385" s="29">
        <v>1726</v>
      </c>
      <c r="D385" s="36">
        <v>0.21015</v>
      </c>
    </row>
    <row r="386" spans="1:4" ht="15.75">
      <c r="A386" s="29">
        <v>1727</v>
      </c>
      <c r="D386" s="36">
        <v>0.21015</v>
      </c>
    </row>
    <row r="387" spans="1:4" ht="15.75">
      <c r="A387" s="29">
        <v>1728</v>
      </c>
      <c r="D387" s="36">
        <v>0.21015</v>
      </c>
    </row>
    <row r="388" spans="1:4" ht="15.75">
      <c r="A388" s="29">
        <v>1729</v>
      </c>
      <c r="D388" s="36">
        <v>0.21015</v>
      </c>
    </row>
    <row r="389" spans="1:4" ht="15.75">
      <c r="A389" s="29">
        <v>1730</v>
      </c>
      <c r="D389" s="36">
        <v>0.21015</v>
      </c>
    </row>
    <row r="390" spans="1:4" ht="15.75">
      <c r="A390" s="29">
        <v>1731</v>
      </c>
      <c r="D390" s="36">
        <v>0.21015</v>
      </c>
    </row>
    <row r="391" spans="1:4" ht="15.75">
      <c r="A391" s="29">
        <v>1732</v>
      </c>
      <c r="D391" s="36">
        <v>0.21015</v>
      </c>
    </row>
    <row r="392" spans="1:4" ht="15.75">
      <c r="A392" s="29">
        <v>1733</v>
      </c>
      <c r="D392" s="36">
        <v>0.21015</v>
      </c>
    </row>
    <row r="393" spans="1:4" ht="15.75">
      <c r="A393" s="29">
        <v>1734</v>
      </c>
      <c r="D393" s="36">
        <v>0.21015</v>
      </c>
    </row>
    <row r="394" spans="1:4" ht="15.75">
      <c r="A394" s="29">
        <v>1735</v>
      </c>
      <c r="D394" s="36">
        <v>0.21015</v>
      </c>
    </row>
    <row r="395" spans="1:4" ht="15.75">
      <c r="A395" s="29">
        <v>1736</v>
      </c>
      <c r="D395" s="36">
        <v>0.21015</v>
      </c>
    </row>
    <row r="396" spans="1:4" ht="15.75">
      <c r="A396" s="29">
        <v>1737</v>
      </c>
      <c r="D396" s="36">
        <v>0.21015</v>
      </c>
    </row>
    <row r="397" spans="1:4" ht="15.75">
      <c r="A397" s="29">
        <v>1738</v>
      </c>
      <c r="D397" s="36">
        <v>0.21015</v>
      </c>
    </row>
    <row r="398" spans="1:4" ht="15.75">
      <c r="A398" s="29">
        <v>1739</v>
      </c>
      <c r="D398" s="36">
        <v>0.21015</v>
      </c>
    </row>
    <row r="399" spans="1:4" ht="15.75">
      <c r="A399" s="29">
        <v>1740</v>
      </c>
      <c r="D399" s="36">
        <v>0.21015</v>
      </c>
    </row>
    <row r="400" spans="1:4" ht="15.75">
      <c r="A400" s="29">
        <v>1741</v>
      </c>
      <c r="D400" s="36">
        <v>0.21015</v>
      </c>
    </row>
    <row r="401" spans="1:4" ht="15.75">
      <c r="A401" s="29">
        <v>1742</v>
      </c>
      <c r="D401" s="36">
        <v>0.21015</v>
      </c>
    </row>
    <row r="402" spans="1:4" ht="15.75">
      <c r="A402" s="29">
        <v>1743</v>
      </c>
      <c r="D402" s="36">
        <v>0.21015</v>
      </c>
    </row>
    <row r="403" spans="1:4" ht="15.75">
      <c r="A403" s="29">
        <v>1744</v>
      </c>
      <c r="D403" s="36">
        <v>0.21015</v>
      </c>
    </row>
    <row r="404" spans="1:4" ht="15.75">
      <c r="A404" s="29">
        <v>1745</v>
      </c>
      <c r="D404" s="36">
        <v>0.21015</v>
      </c>
    </row>
    <row r="405" spans="1:4" ht="15.75">
      <c r="A405" s="29">
        <v>1746</v>
      </c>
      <c r="D405" s="36">
        <v>0.21015</v>
      </c>
    </row>
    <row r="406" spans="1:4" ht="15.75">
      <c r="A406" s="29">
        <v>1747</v>
      </c>
      <c r="D406" s="36">
        <v>0.21015</v>
      </c>
    </row>
    <row r="407" spans="1:4" ht="15.75">
      <c r="A407" s="29">
        <v>1748</v>
      </c>
      <c r="D407" s="36">
        <v>0.21015</v>
      </c>
    </row>
    <row r="408" spans="1:4" ht="15.75">
      <c r="A408" s="29">
        <v>1749</v>
      </c>
      <c r="D408" s="36">
        <v>0.20481</v>
      </c>
    </row>
    <row r="409" spans="1:4" ht="15.75">
      <c r="A409" s="29">
        <v>1750</v>
      </c>
      <c r="D409" s="36">
        <v>0.19514</v>
      </c>
    </row>
    <row r="410" spans="1:4" ht="15.75">
      <c r="A410" s="29">
        <v>1751</v>
      </c>
      <c r="D410" s="36">
        <v>0.19514</v>
      </c>
    </row>
    <row r="411" spans="1:4" ht="15.75">
      <c r="A411" s="29">
        <v>1752</v>
      </c>
      <c r="D411" s="36">
        <v>0.19514</v>
      </c>
    </row>
    <row r="412" spans="1:4" ht="15.75">
      <c r="A412" s="29">
        <v>1753</v>
      </c>
      <c r="D412" s="36">
        <v>0.19514</v>
      </c>
    </row>
    <row r="413" spans="1:4" ht="15.75">
      <c r="A413" s="29">
        <v>1754</v>
      </c>
      <c r="D413" s="36">
        <v>0.19514</v>
      </c>
    </row>
    <row r="414" spans="1:4" ht="15.75">
      <c r="A414" s="29">
        <v>1755</v>
      </c>
      <c r="D414" s="36">
        <v>0.19514</v>
      </c>
    </row>
    <row r="415" spans="1:4" ht="15.75">
      <c r="A415" s="29">
        <v>1756</v>
      </c>
      <c r="D415" s="36">
        <v>0.19514</v>
      </c>
    </row>
    <row r="416" spans="1:4" ht="15.75">
      <c r="A416" s="29">
        <v>1757</v>
      </c>
      <c r="D416" s="36">
        <v>0.19514</v>
      </c>
    </row>
    <row r="417" spans="1:4" ht="15.75">
      <c r="A417" s="29">
        <v>1758</v>
      </c>
      <c r="D417" s="36">
        <v>0.19514</v>
      </c>
    </row>
    <row r="418" spans="1:4" ht="15.75">
      <c r="A418" s="29">
        <v>1759</v>
      </c>
      <c r="D418" s="36">
        <v>0.19514</v>
      </c>
    </row>
    <row r="419" spans="1:4" ht="15.75">
      <c r="A419" s="29">
        <v>1760</v>
      </c>
      <c r="D419" s="36">
        <v>0.19514</v>
      </c>
    </row>
    <row r="420" spans="1:4" ht="15.75">
      <c r="A420" s="29">
        <v>1761</v>
      </c>
      <c r="D420" s="36">
        <v>0.19514</v>
      </c>
    </row>
    <row r="421" spans="1:4" ht="15.75">
      <c r="A421" s="29">
        <v>1762</v>
      </c>
      <c r="D421" s="36">
        <v>0.19514</v>
      </c>
    </row>
    <row r="422" spans="1:4" ht="15.75">
      <c r="A422" s="29">
        <v>1763</v>
      </c>
      <c r="D422" s="36">
        <v>0.19514</v>
      </c>
    </row>
    <row r="423" spans="1:4" ht="15.75">
      <c r="A423" s="29">
        <v>1764</v>
      </c>
      <c r="D423" s="36">
        <v>0.19514</v>
      </c>
    </row>
    <row r="424" spans="1:4" ht="15.75">
      <c r="A424" s="29">
        <v>1765</v>
      </c>
      <c r="D424" s="36">
        <v>0.19514</v>
      </c>
    </row>
    <row r="425" spans="1:4" ht="15.75">
      <c r="A425" s="29">
        <v>1766</v>
      </c>
      <c r="D425" s="36">
        <v>0.19514</v>
      </c>
    </row>
    <row r="426" spans="1:4" ht="15.75">
      <c r="A426" s="29">
        <v>1767</v>
      </c>
      <c r="D426" s="36">
        <v>0.19491</v>
      </c>
    </row>
    <row r="427" spans="1:4" ht="15.75">
      <c r="A427" s="29">
        <v>1768</v>
      </c>
      <c r="D427" s="36">
        <v>0.19491</v>
      </c>
    </row>
    <row r="428" spans="1:4" ht="15.75">
      <c r="A428" s="29">
        <v>1769</v>
      </c>
      <c r="D428" s="36">
        <v>0.19491</v>
      </c>
    </row>
    <row r="429" spans="1:4" ht="15.75">
      <c r="A429" s="29">
        <v>1770</v>
      </c>
      <c r="D429" s="36">
        <v>0.19491</v>
      </c>
    </row>
    <row r="430" spans="1:4" ht="15.75">
      <c r="A430" s="29">
        <v>1771</v>
      </c>
      <c r="D430" s="36">
        <v>0.19491</v>
      </c>
    </row>
    <row r="431" spans="1:4" ht="15.75">
      <c r="A431" s="29">
        <v>1772</v>
      </c>
      <c r="D431" s="36">
        <v>0.19491</v>
      </c>
    </row>
    <row r="432" spans="1:4" ht="15.75">
      <c r="A432" s="29">
        <v>1773</v>
      </c>
      <c r="D432" s="36">
        <v>0.19491</v>
      </c>
    </row>
    <row r="433" spans="1:4" ht="15.75">
      <c r="A433" s="29">
        <v>1774</v>
      </c>
      <c r="D433" s="36">
        <v>0.19491</v>
      </c>
    </row>
    <row r="434" spans="1:4" ht="15.75">
      <c r="A434" s="29">
        <v>1775</v>
      </c>
      <c r="D434" s="36">
        <v>0.19491</v>
      </c>
    </row>
    <row r="435" spans="1:4" ht="15.75">
      <c r="A435" s="29">
        <v>1776</v>
      </c>
      <c r="D435" s="36">
        <v>0.19491</v>
      </c>
    </row>
    <row r="436" spans="1:4" ht="15.75">
      <c r="A436" s="29">
        <v>1777</v>
      </c>
      <c r="D436" s="36">
        <v>0.19491</v>
      </c>
    </row>
    <row r="437" spans="1:4" ht="15.75">
      <c r="A437" s="29">
        <v>1778</v>
      </c>
      <c r="D437" s="36">
        <v>0.19491</v>
      </c>
    </row>
    <row r="438" spans="1:4" ht="15.75">
      <c r="A438" s="29">
        <v>1779</v>
      </c>
      <c r="D438" s="36">
        <v>0.19491</v>
      </c>
    </row>
    <row r="439" spans="1:4" ht="15.75">
      <c r="A439" s="29">
        <v>1780</v>
      </c>
      <c r="D439" s="36">
        <v>0.19491</v>
      </c>
    </row>
    <row r="440" spans="1:4" ht="15.75">
      <c r="A440" s="29">
        <v>1781</v>
      </c>
      <c r="D440" s="36">
        <v>0.19491</v>
      </c>
    </row>
    <row r="441" spans="1:4" ht="15.75">
      <c r="A441" s="29">
        <v>1782</v>
      </c>
      <c r="D441" s="36">
        <v>0.19491</v>
      </c>
    </row>
    <row r="442" spans="1:4" ht="15.75">
      <c r="A442" s="29">
        <v>1783</v>
      </c>
      <c r="D442" s="36">
        <v>0.19491</v>
      </c>
    </row>
    <row r="443" spans="1:4" ht="15.75">
      <c r="A443" s="29">
        <v>1784</v>
      </c>
      <c r="D443" s="36">
        <v>0.19491</v>
      </c>
    </row>
    <row r="444" spans="1:4" ht="15.75">
      <c r="A444" s="29">
        <v>1785</v>
      </c>
      <c r="D444" s="36">
        <v>0.19491</v>
      </c>
    </row>
    <row r="445" spans="1:4" ht="15.75">
      <c r="A445" s="29">
        <v>1786</v>
      </c>
      <c r="D445" s="36">
        <v>0.19491</v>
      </c>
    </row>
    <row r="446" spans="1:4" ht="15.75">
      <c r="A446" s="29">
        <v>1787</v>
      </c>
      <c r="D446" s="36">
        <v>0.19491</v>
      </c>
    </row>
    <row r="447" spans="1:4" ht="15.75">
      <c r="A447" s="29">
        <v>1788</v>
      </c>
      <c r="D447" s="36">
        <v>0.19491</v>
      </c>
    </row>
    <row r="448" spans="1:4" ht="15.75">
      <c r="A448" s="29">
        <v>1789</v>
      </c>
      <c r="D448" s="36">
        <v>0.19491</v>
      </c>
    </row>
    <row r="449" spans="1:4" ht="15.75">
      <c r="A449" s="29">
        <v>1790</v>
      </c>
      <c r="D449" s="36">
        <v>0.19491</v>
      </c>
    </row>
    <row r="450" spans="1:4" ht="15.75">
      <c r="A450" s="29">
        <v>1791</v>
      </c>
      <c r="D450" s="36">
        <v>0.19491</v>
      </c>
    </row>
    <row r="451" spans="1:4" ht="15.75">
      <c r="A451" s="29">
        <v>1792</v>
      </c>
      <c r="D451" s="36">
        <v>0.19491</v>
      </c>
    </row>
    <row r="452" spans="1:4" ht="15.75">
      <c r="A452" s="29">
        <v>1793</v>
      </c>
      <c r="D452" s="36">
        <v>0.19491</v>
      </c>
    </row>
    <row r="453" spans="1:4" ht="15.75">
      <c r="A453" s="29">
        <v>1794</v>
      </c>
      <c r="D453" s="36">
        <v>0.19491</v>
      </c>
    </row>
    <row r="454" spans="1:4" ht="15.75">
      <c r="A454" s="29">
        <v>1795</v>
      </c>
      <c r="D454" s="36">
        <v>0.19491</v>
      </c>
    </row>
    <row r="455" spans="1:4" ht="15.75">
      <c r="A455" s="29">
        <v>1796</v>
      </c>
      <c r="D455" s="36">
        <v>0.19466</v>
      </c>
    </row>
    <row r="456" spans="1:4" ht="15.75">
      <c r="A456" s="29">
        <v>1797</v>
      </c>
      <c r="D456" s="36">
        <v>0.19182</v>
      </c>
    </row>
    <row r="457" spans="1:4" ht="15.75">
      <c r="A457" s="29">
        <v>1798</v>
      </c>
      <c r="D457" s="36">
        <v>0.19286</v>
      </c>
    </row>
    <row r="458" spans="1:4" ht="15.75">
      <c r="A458" s="29">
        <v>1799</v>
      </c>
      <c r="D458" s="36">
        <v>0.18076</v>
      </c>
    </row>
    <row r="459" spans="1:4" ht="15.75">
      <c r="A459" s="29">
        <v>1800</v>
      </c>
      <c r="D459" s="36">
        <v>0.16962</v>
      </c>
    </row>
    <row r="460" spans="1:4" ht="15.75">
      <c r="A460" s="29">
        <v>1801</v>
      </c>
      <c r="D460" s="36">
        <v>0.16839</v>
      </c>
    </row>
    <row r="461" spans="1:4" ht="15.75">
      <c r="A461" s="29">
        <v>1802</v>
      </c>
      <c r="D461" s="36">
        <v>0.1602</v>
      </c>
    </row>
    <row r="462" spans="1:4" ht="15.75">
      <c r="A462" s="29">
        <v>1803</v>
      </c>
      <c r="D462" s="36">
        <v>0.14907</v>
      </c>
    </row>
    <row r="463" spans="1:4" ht="15.75">
      <c r="A463" s="29">
        <v>1804</v>
      </c>
      <c r="D463" s="36">
        <v>0.14518</v>
      </c>
    </row>
    <row r="464" spans="1:4" ht="15.75">
      <c r="A464" s="29">
        <v>1805</v>
      </c>
      <c r="D464" s="36">
        <v>0.14465</v>
      </c>
    </row>
    <row r="465" spans="1:4" ht="15.75">
      <c r="A465" s="29">
        <v>1806</v>
      </c>
      <c r="D465" s="36">
        <v>0.11266</v>
      </c>
    </row>
    <row r="466" spans="1:4" ht="15.75">
      <c r="A466" s="29">
        <v>1807</v>
      </c>
      <c r="D466" s="36">
        <v>0.09307</v>
      </c>
    </row>
    <row r="467" spans="1:4" ht="15.75">
      <c r="A467" s="29">
        <v>1808</v>
      </c>
      <c r="D467" s="36">
        <v>0.08543</v>
      </c>
    </row>
    <row r="468" spans="1:4" ht="15.75">
      <c r="A468" s="29">
        <v>1809</v>
      </c>
      <c r="D468" s="36">
        <v>0.06584</v>
      </c>
    </row>
    <row r="469" spans="1:4" ht="15.75">
      <c r="A469" s="29">
        <v>1810</v>
      </c>
      <c r="D469" s="36">
        <v>0.03961</v>
      </c>
    </row>
    <row r="470" spans="1:4" ht="15.75">
      <c r="A470" s="29">
        <v>1811</v>
      </c>
      <c r="D470" s="36">
        <v>0.0891</v>
      </c>
    </row>
    <row r="471" spans="1:4" ht="15.75">
      <c r="A471" s="29">
        <v>1812</v>
      </c>
      <c r="D471" s="36">
        <v>0.09657</v>
      </c>
    </row>
    <row r="472" spans="1:4" ht="15.75">
      <c r="A472" s="29">
        <v>1813</v>
      </c>
      <c r="D472" s="36">
        <v>0.12246</v>
      </c>
    </row>
    <row r="473" spans="1:4" ht="15.75">
      <c r="A473" s="29">
        <v>1814</v>
      </c>
      <c r="D473" s="36">
        <v>0.08519</v>
      </c>
    </row>
    <row r="474" spans="1:4" ht="15.75">
      <c r="A474" s="29">
        <v>1815</v>
      </c>
      <c r="D474" s="36">
        <v>0.05552</v>
      </c>
    </row>
    <row r="475" spans="1:4" ht="15.75">
      <c r="A475" s="29">
        <v>1816</v>
      </c>
      <c r="D475" s="36">
        <v>0.0596</v>
      </c>
    </row>
    <row r="476" spans="1:4" ht="15.75">
      <c r="A476" s="29">
        <v>1817</v>
      </c>
      <c r="D476" s="36">
        <v>0.05856</v>
      </c>
    </row>
    <row r="477" spans="1:4" ht="15.75">
      <c r="A477" s="29">
        <v>1818</v>
      </c>
      <c r="D477" s="36">
        <v>0.07632</v>
      </c>
    </row>
    <row r="478" spans="1:4" ht="15.75">
      <c r="A478" s="29">
        <v>1819</v>
      </c>
      <c r="D478" s="36">
        <v>0.07822</v>
      </c>
    </row>
    <row r="479" spans="1:4" ht="15.75">
      <c r="A479" s="29">
        <v>1820</v>
      </c>
      <c r="D479" s="36">
        <v>0.07796</v>
      </c>
    </row>
    <row r="480" spans="1:4" ht="15.75">
      <c r="A480" s="29">
        <v>1821</v>
      </c>
      <c r="D480" s="36">
        <v>0.07796</v>
      </c>
    </row>
    <row r="481" spans="1:4" ht="15.75">
      <c r="A481" s="29">
        <v>1822</v>
      </c>
      <c r="D481" s="36">
        <v>0.07796</v>
      </c>
    </row>
    <row r="482" spans="1:4" ht="15.75">
      <c r="A482" s="29">
        <v>1823</v>
      </c>
      <c r="D482" s="36">
        <v>0.07796</v>
      </c>
    </row>
    <row r="483" spans="1:4" ht="15.75">
      <c r="A483" s="29">
        <v>1824</v>
      </c>
      <c r="D483" s="36">
        <v>0.07796</v>
      </c>
    </row>
    <row r="484" spans="1:4" ht="15.75">
      <c r="A484" s="29">
        <v>1825</v>
      </c>
      <c r="D484" s="36">
        <v>0.07796</v>
      </c>
    </row>
    <row r="485" spans="1:4" ht="15.75">
      <c r="A485" s="29">
        <v>1826</v>
      </c>
      <c r="D485" s="36">
        <v>0.07796</v>
      </c>
    </row>
    <row r="486" spans="1:4" ht="15.75">
      <c r="A486" s="29">
        <v>1827</v>
      </c>
      <c r="D486" s="36">
        <v>0.07796</v>
      </c>
    </row>
    <row r="487" spans="1:4" ht="15.75">
      <c r="A487" s="29">
        <v>1828</v>
      </c>
      <c r="D487" s="36">
        <v>0.07796</v>
      </c>
    </row>
    <row r="488" spans="1:4" ht="15.75">
      <c r="A488" s="29">
        <v>1829</v>
      </c>
      <c r="D488" s="36">
        <v>0.07796</v>
      </c>
    </row>
    <row r="489" spans="1:4" ht="15.75">
      <c r="A489" s="29">
        <v>1830</v>
      </c>
      <c r="D489" s="36">
        <v>0.07796</v>
      </c>
    </row>
    <row r="490" spans="1:4" ht="15.75">
      <c r="A490" s="29">
        <v>1831</v>
      </c>
      <c r="D490" s="36">
        <v>0.07796</v>
      </c>
    </row>
    <row r="491" spans="1:4" ht="15.75">
      <c r="A491" s="29">
        <v>1832</v>
      </c>
      <c r="D491" s="36">
        <v>0.07796</v>
      </c>
    </row>
    <row r="492" spans="1:4" ht="15.75">
      <c r="A492" s="29">
        <v>1833</v>
      </c>
      <c r="D492" s="36">
        <v>0.07796</v>
      </c>
    </row>
    <row r="493" spans="1:4" ht="15.75">
      <c r="A493" s="29">
        <v>1834</v>
      </c>
      <c r="D493" s="36">
        <v>0.07796</v>
      </c>
    </row>
    <row r="494" spans="1:4" ht="15.75">
      <c r="A494" s="29">
        <v>1835</v>
      </c>
      <c r="D494" s="36">
        <v>0.07796</v>
      </c>
    </row>
    <row r="495" spans="1:4" ht="15.75">
      <c r="A495" s="29">
        <v>1836</v>
      </c>
      <c r="D495" s="36">
        <v>0.07796</v>
      </c>
    </row>
    <row r="496" spans="1:4" ht="15.75">
      <c r="A496" s="29">
        <v>1837</v>
      </c>
      <c r="D496" s="36">
        <v>0.07796</v>
      </c>
    </row>
    <row r="497" spans="1:4" ht="15.75">
      <c r="A497" s="29">
        <v>1838</v>
      </c>
      <c r="D497" s="36">
        <v>0.07796</v>
      </c>
    </row>
    <row r="498" spans="1:4" ht="15.75">
      <c r="A498" s="29">
        <v>1839</v>
      </c>
      <c r="D498" s="36">
        <v>0.07796</v>
      </c>
    </row>
    <row r="499" spans="1:4" ht="15.75">
      <c r="A499" s="29">
        <v>1840</v>
      </c>
      <c r="D499" s="36">
        <v>0.07796</v>
      </c>
    </row>
    <row r="500" spans="1:4" ht="15.75">
      <c r="A500" s="29">
        <v>1841</v>
      </c>
      <c r="D500" s="36">
        <v>0.07796</v>
      </c>
    </row>
    <row r="501" spans="1:4" ht="15.75">
      <c r="A501" s="29">
        <v>1842</v>
      </c>
      <c r="D501" s="36">
        <v>0.07796</v>
      </c>
    </row>
    <row r="502" spans="1:4" ht="15.75">
      <c r="A502" s="29">
        <v>1843</v>
      </c>
      <c r="D502" s="36">
        <v>0.07796</v>
      </c>
    </row>
    <row r="503" spans="1:4" ht="15.75">
      <c r="A503" s="29">
        <v>1844</v>
      </c>
      <c r="D503" s="36">
        <v>0.07796</v>
      </c>
    </row>
    <row r="504" spans="1:4" ht="15.75">
      <c r="A504" s="29">
        <v>1845</v>
      </c>
      <c r="D504" s="36">
        <v>0.07796</v>
      </c>
    </row>
    <row r="505" spans="1:4" ht="15.75">
      <c r="A505" s="29">
        <v>1846</v>
      </c>
      <c r="D505" s="36">
        <v>0.07796</v>
      </c>
    </row>
    <row r="506" spans="1:4" ht="15.75">
      <c r="A506" s="29">
        <v>1847</v>
      </c>
      <c r="D506" s="36">
        <v>0.07843</v>
      </c>
    </row>
    <row r="507" spans="1:4" ht="15.75">
      <c r="A507" s="29">
        <v>1848</v>
      </c>
      <c r="D507" s="36">
        <v>0.07226</v>
      </c>
    </row>
    <row r="508" spans="1:4" ht="15.75">
      <c r="A508" s="29">
        <v>1849</v>
      </c>
      <c r="D508" s="36">
        <v>0.0685</v>
      </c>
    </row>
    <row r="509" spans="1:4" ht="15.75">
      <c r="A509" s="29">
        <v>1850</v>
      </c>
      <c r="D509" s="36">
        <v>0.06544</v>
      </c>
    </row>
    <row r="510" spans="1:4" ht="15.75">
      <c r="A510" s="29">
        <v>1851</v>
      </c>
      <c r="D510" s="36">
        <v>0.06189</v>
      </c>
    </row>
    <row r="511" spans="1:4" ht="15.75">
      <c r="A511" s="29">
        <v>1852</v>
      </c>
      <c r="D511" s="36">
        <v>0.06513</v>
      </c>
    </row>
    <row r="512" spans="1:4" ht="15.75">
      <c r="A512" s="29">
        <v>1853</v>
      </c>
      <c r="D512" s="36">
        <v>0.0705</v>
      </c>
    </row>
    <row r="513" spans="1:4" ht="15.75">
      <c r="A513" s="29">
        <v>1854</v>
      </c>
      <c r="D513" s="36">
        <v>0.06109</v>
      </c>
    </row>
    <row r="514" spans="1:4" ht="15.75">
      <c r="A514" s="29">
        <v>1855</v>
      </c>
      <c r="D514" s="36">
        <v>0.0645</v>
      </c>
    </row>
    <row r="515" spans="1:4" ht="15.75">
      <c r="A515" s="29">
        <v>1856</v>
      </c>
      <c r="D515" s="36">
        <v>0.07458</v>
      </c>
    </row>
    <row r="516" spans="1:4" ht="15.75">
      <c r="A516" s="29">
        <v>1857</v>
      </c>
      <c r="D516" s="36">
        <v>0.07394</v>
      </c>
    </row>
    <row r="517" spans="1:5" ht="15.75">
      <c r="A517" s="29">
        <v>1858</v>
      </c>
      <c r="D517" s="36">
        <v>0.07542</v>
      </c>
      <c r="E517" s="31">
        <v>0.10228</v>
      </c>
    </row>
    <row r="518" spans="1:5" ht="15.75">
      <c r="A518" s="29">
        <v>1859</v>
      </c>
      <c r="D518" s="35">
        <f>E518*0.07542/0.10228</f>
        <v>0.06736035393038717</v>
      </c>
      <c r="E518" s="31">
        <v>0.09135</v>
      </c>
    </row>
    <row r="519" spans="1:5" ht="15.75">
      <c r="A519" s="29">
        <v>1860</v>
      </c>
      <c r="D519" s="35">
        <f aca="true" t="shared" si="0" ref="D519:D550">E519*0.07542/0.10228</f>
        <v>0.06208065897536176</v>
      </c>
      <c r="E519" s="31">
        <v>0.08419</v>
      </c>
    </row>
    <row r="520" spans="1:5" ht="15.75">
      <c r="A520" s="29">
        <v>1861</v>
      </c>
      <c r="D520" s="35">
        <f t="shared" si="0"/>
        <v>0.05800290574892452</v>
      </c>
      <c r="E520" s="31">
        <v>0.07866</v>
      </c>
    </row>
    <row r="521" spans="1:5" ht="15.75">
      <c r="A521" s="29">
        <v>1862</v>
      </c>
      <c r="D521" s="35">
        <f t="shared" si="0"/>
        <v>0.06397574501368793</v>
      </c>
      <c r="E521" s="31">
        <v>0.08676</v>
      </c>
    </row>
    <row r="522" spans="1:5" ht="15.75">
      <c r="A522" s="29">
        <v>1863</v>
      </c>
      <c r="D522" s="35">
        <f t="shared" si="0"/>
        <v>0.0720058955807587</v>
      </c>
      <c r="E522" s="31">
        <v>0.09765</v>
      </c>
    </row>
    <row r="523" spans="1:5" ht="15.75">
      <c r="A523" s="29">
        <v>1864</v>
      </c>
      <c r="D523" s="35">
        <f t="shared" si="0"/>
        <v>0.07080395385217052</v>
      </c>
      <c r="E523" s="31">
        <v>0.09602</v>
      </c>
    </row>
    <row r="524" spans="1:5" ht="15.75">
      <c r="A524" s="29">
        <v>1865</v>
      </c>
      <c r="D524" s="35">
        <f t="shared" si="0"/>
        <v>0.07564121626906532</v>
      </c>
      <c r="E524" s="31">
        <v>0.10258</v>
      </c>
    </row>
    <row r="525" spans="1:5" ht="15.75">
      <c r="A525" s="29">
        <v>1866</v>
      </c>
      <c r="D525" s="35">
        <f t="shared" si="0"/>
        <v>0.06841481814626516</v>
      </c>
      <c r="E525" s="31">
        <v>0.09278</v>
      </c>
    </row>
    <row r="526" spans="1:5" ht="15.75">
      <c r="A526" s="29">
        <v>1867</v>
      </c>
      <c r="D526" s="35">
        <f t="shared" si="0"/>
        <v>0.0660994211967149</v>
      </c>
      <c r="E526" s="31">
        <v>0.08964</v>
      </c>
    </row>
    <row r="527" spans="1:5" ht="15.75">
      <c r="A527" s="29">
        <v>1868</v>
      </c>
      <c r="D527" s="35">
        <f t="shared" si="0"/>
        <v>0.07160033242080564</v>
      </c>
      <c r="E527" s="31">
        <v>0.0971</v>
      </c>
    </row>
    <row r="528" spans="1:5" ht="15.75">
      <c r="A528" s="29">
        <v>1869</v>
      </c>
      <c r="D528" s="35">
        <f t="shared" si="0"/>
        <v>0.06769955220962065</v>
      </c>
      <c r="E528" s="31">
        <v>0.09181</v>
      </c>
    </row>
    <row r="529" spans="1:5" ht="15.75">
      <c r="A529" s="29">
        <v>1870</v>
      </c>
      <c r="D529" s="35">
        <f t="shared" si="0"/>
        <v>0.06722025029331248</v>
      </c>
      <c r="E529" s="31">
        <v>0.09116</v>
      </c>
    </row>
    <row r="530" spans="1:5" ht="15.75">
      <c r="A530" s="29">
        <v>1871</v>
      </c>
      <c r="D530" s="35">
        <f t="shared" si="0"/>
        <v>0.06806087211576066</v>
      </c>
      <c r="E530" s="31">
        <v>0.0923</v>
      </c>
    </row>
    <row r="531" spans="1:5" ht="15.75">
      <c r="A531" s="29">
        <v>1872</v>
      </c>
      <c r="D531" s="35">
        <f t="shared" si="0"/>
        <v>0.0749849413375049</v>
      </c>
      <c r="E531" s="31">
        <v>0.10169</v>
      </c>
    </row>
    <row r="532" spans="1:5" ht="15.75">
      <c r="A532" s="29">
        <v>1873</v>
      </c>
      <c r="D532" s="35">
        <f t="shared" si="0"/>
        <v>0.075766572154869</v>
      </c>
      <c r="E532" s="31">
        <v>0.10275</v>
      </c>
    </row>
    <row r="533" spans="1:5" ht="15.75">
      <c r="A533" s="29">
        <v>1874</v>
      </c>
      <c r="D533" s="35">
        <f t="shared" si="0"/>
        <v>0.07784600508408292</v>
      </c>
      <c r="E533" s="31">
        <v>0.10557</v>
      </c>
    </row>
    <row r="534" spans="1:5" ht="15.75">
      <c r="A534" s="29">
        <v>1875</v>
      </c>
      <c r="D534" s="35">
        <f t="shared" si="0"/>
        <v>0.07923966757919439</v>
      </c>
      <c r="E534" s="31">
        <v>0.10746</v>
      </c>
    </row>
    <row r="535" spans="1:5" ht="15.75">
      <c r="A535" s="29">
        <v>1876</v>
      </c>
      <c r="D535" s="35">
        <f t="shared" si="0"/>
        <v>0.0783326808760266</v>
      </c>
      <c r="E535" s="31">
        <v>0.10623</v>
      </c>
    </row>
    <row r="536" spans="1:5" ht="15.75">
      <c r="A536" s="29">
        <v>1877</v>
      </c>
      <c r="D536" s="35">
        <f t="shared" si="0"/>
        <v>0.07491857645678529</v>
      </c>
      <c r="E536" s="31">
        <v>0.1016</v>
      </c>
    </row>
    <row r="537" spans="1:5" ht="15.75">
      <c r="A537" s="29">
        <v>1878</v>
      </c>
      <c r="D537" s="35">
        <f t="shared" si="0"/>
        <v>0.0813928392647634</v>
      </c>
      <c r="E537" s="31">
        <v>0.11038</v>
      </c>
    </row>
    <row r="538" spans="1:5" ht="15.75">
      <c r="A538" s="29">
        <v>1879</v>
      </c>
      <c r="D538" s="35">
        <f t="shared" si="0"/>
        <v>0.0846004751662104</v>
      </c>
      <c r="E538" s="31">
        <v>0.11473</v>
      </c>
    </row>
    <row r="539" spans="1:5" ht="15.75">
      <c r="A539" s="29">
        <v>1880</v>
      </c>
      <c r="D539" s="35">
        <f t="shared" si="0"/>
        <v>0.08221871333594055</v>
      </c>
      <c r="E539" s="31">
        <v>0.1115</v>
      </c>
    </row>
    <row r="540" spans="1:5" ht="15.75">
      <c r="A540" s="29">
        <v>1881</v>
      </c>
      <c r="D540" s="35">
        <f t="shared" si="0"/>
        <v>0.08336903793508017</v>
      </c>
      <c r="E540" s="31">
        <v>0.11306</v>
      </c>
    </row>
    <row r="541" spans="1:5" ht="15.75">
      <c r="A541" s="29">
        <v>1882</v>
      </c>
      <c r="D541" s="35">
        <f t="shared" si="0"/>
        <v>0.08231457371920219</v>
      </c>
      <c r="E541" s="31">
        <v>0.11163</v>
      </c>
    </row>
    <row r="542" spans="1:5" ht="15.75">
      <c r="A542" s="29">
        <v>1883</v>
      </c>
      <c r="D542" s="35">
        <f t="shared" si="0"/>
        <v>0.08375247946812672</v>
      </c>
      <c r="E542" s="31">
        <v>0.11358</v>
      </c>
    </row>
    <row r="543" spans="1:5" ht="15.75">
      <c r="A543" s="29">
        <v>1884</v>
      </c>
      <c r="D543" s="35">
        <f t="shared" si="0"/>
        <v>0.08250629448572547</v>
      </c>
      <c r="E543" s="31">
        <v>0.11189</v>
      </c>
    </row>
    <row r="544" spans="1:5" ht="15.75">
      <c r="A544" s="29">
        <v>1885</v>
      </c>
      <c r="D544" s="35">
        <f t="shared" si="0"/>
        <v>0.08392945248337898</v>
      </c>
      <c r="E544" s="31">
        <v>0.11382</v>
      </c>
    </row>
    <row r="545" spans="1:5" ht="15.75">
      <c r="A545" s="29">
        <v>1886</v>
      </c>
      <c r="D545" s="35">
        <f t="shared" si="0"/>
        <v>0.08910591317950724</v>
      </c>
      <c r="E545" s="31">
        <v>0.12084</v>
      </c>
    </row>
    <row r="546" spans="1:5" ht="15.75">
      <c r="A546" s="29">
        <v>1887</v>
      </c>
      <c r="D546" s="35">
        <f t="shared" si="0"/>
        <v>0.09012350801720767</v>
      </c>
      <c r="E546" s="31">
        <v>0.12222</v>
      </c>
    </row>
    <row r="547" spans="1:5" ht="15.75">
      <c r="A547" s="29">
        <v>1888</v>
      </c>
      <c r="D547" s="35">
        <f t="shared" si="0"/>
        <v>0.0955506804849433</v>
      </c>
      <c r="E547" s="31">
        <v>0.12958</v>
      </c>
    </row>
    <row r="548" spans="1:5" ht="15.75">
      <c r="A548" s="29">
        <v>1889</v>
      </c>
      <c r="D548" s="35">
        <f t="shared" si="0"/>
        <v>0.09967267696519361</v>
      </c>
      <c r="E548" s="31">
        <v>0.13517</v>
      </c>
    </row>
    <row r="549" spans="1:5" ht="15.75">
      <c r="A549" s="29">
        <v>1890</v>
      </c>
      <c r="D549" s="35">
        <f t="shared" si="0"/>
        <v>0.0919890985529918</v>
      </c>
      <c r="E549" s="31">
        <v>0.12475</v>
      </c>
    </row>
    <row r="550" spans="1:5" ht="15.75">
      <c r="A550" s="29">
        <v>1891</v>
      </c>
      <c r="D550" s="37">
        <f t="shared" si="0"/>
        <v>0.096745248337896</v>
      </c>
      <c r="E550" s="31">
        <v>0.1312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5"/>
  <sheetViews>
    <sheetView showZeros="0" workbookViewId="0" topLeftCell="A1">
      <pane xSplit="5775" ySplit="4035" topLeftCell="B13" activePane="topRight" state="split"/>
      <selection pane="topLeft" activeCell="A1" sqref="A1"/>
      <selection pane="topRight" activeCell="C10" sqref="C10"/>
      <selection pane="bottomLeft" activeCell="A12" sqref="A12"/>
      <selection pane="bottomRight" activeCell="B13" sqref="B13"/>
    </sheetView>
  </sheetViews>
  <sheetFormatPr defaultColWidth="9.140625" defaultRowHeight="12.75"/>
  <cols>
    <col min="1" max="1" width="15.8515625" style="2" customWidth="1"/>
    <col min="2" max="4" width="8.8515625" style="4" customWidth="1"/>
    <col min="5" max="5" width="8.8515625" style="2" customWidth="1"/>
    <col min="6" max="8" width="8.8515625" style="5" customWidth="1"/>
    <col min="9" max="9" width="8.8515625" style="2" customWidth="1"/>
    <col min="10" max="10" width="8.8515625" style="19" customWidth="1"/>
    <col min="11" max="11" width="8.8515625" style="2" customWidth="1"/>
    <col min="12" max="14" width="8.8515625" style="5" customWidth="1"/>
    <col min="15" max="16384" width="8.8515625" style="2" customWidth="1"/>
  </cols>
  <sheetData>
    <row r="1" spans="1:3" ht="15.75">
      <c r="A1" s="38" t="str">
        <f>+'Silver '!A1</f>
        <v>David S. Jacks, 2000</v>
      </c>
      <c r="B1" s="54"/>
      <c r="C1" s="16" t="s">
        <v>126</v>
      </c>
    </row>
    <row r="2" spans="1:3" ht="15.75">
      <c r="A2" s="44" t="str">
        <f>+'Silver '!A2</f>
        <v>Peter Lindert, March 2005</v>
      </c>
      <c r="B2" s="55"/>
      <c r="C2" s="2" t="s">
        <v>127</v>
      </c>
    </row>
    <row r="3" spans="1:2" ht="15.75">
      <c r="A3" s="39" t="str">
        <f>+'Silver '!A3</f>
        <v>Leticia Arroyo Abad,  2005</v>
      </c>
      <c r="B3" s="56"/>
    </row>
    <row r="4" ht="15.75">
      <c r="A4" s="2" t="s">
        <v>188</v>
      </c>
    </row>
    <row r="5" ht="15.75">
      <c r="A5" s="2" t="s">
        <v>90</v>
      </c>
    </row>
    <row r="6" ht="15.75">
      <c r="A6" s="2" t="s">
        <v>59</v>
      </c>
    </row>
    <row r="8" spans="2:12" ht="15.75">
      <c r="B8" s="57" t="s">
        <v>34</v>
      </c>
      <c r="F8" s="57" t="s">
        <v>35</v>
      </c>
      <c r="L8" s="57" t="s">
        <v>46</v>
      </c>
    </row>
    <row r="9" spans="2:12" ht="15.75">
      <c r="B9" s="6" t="s">
        <v>125</v>
      </c>
      <c r="C9" s="6" t="s">
        <v>124</v>
      </c>
      <c r="D9" s="6" t="s">
        <v>123</v>
      </c>
      <c r="L9" s="22"/>
    </row>
    <row r="10" spans="1:14" ht="15.75">
      <c r="A10" s="58" t="s">
        <v>36</v>
      </c>
      <c r="B10" s="6" t="s">
        <v>9</v>
      </c>
      <c r="C10" s="6" t="s">
        <v>136</v>
      </c>
      <c r="D10" s="6" t="s">
        <v>10</v>
      </c>
      <c r="F10" s="21" t="s">
        <v>9</v>
      </c>
      <c r="G10" s="21" t="s">
        <v>136</v>
      </c>
      <c r="H10" s="21" t="s">
        <v>10</v>
      </c>
      <c r="J10" s="19" t="s">
        <v>70</v>
      </c>
      <c r="L10" s="21" t="s">
        <v>9</v>
      </c>
      <c r="M10" s="21" t="s">
        <v>136</v>
      </c>
      <c r="N10" s="21" t="s">
        <v>10</v>
      </c>
    </row>
    <row r="11" spans="1:14" ht="15.75">
      <c r="A11" s="58" t="s">
        <v>37</v>
      </c>
      <c r="B11" s="6" t="s">
        <v>39</v>
      </c>
      <c r="C11" s="6" t="s">
        <v>39</v>
      </c>
      <c r="D11" s="6" t="s">
        <v>39</v>
      </c>
      <c r="F11" s="21" t="s">
        <v>41</v>
      </c>
      <c r="G11" s="21" t="s">
        <v>41</v>
      </c>
      <c r="H11" s="21" t="s">
        <v>41</v>
      </c>
      <c r="J11" s="19" t="s">
        <v>42</v>
      </c>
      <c r="L11" s="21" t="s">
        <v>70</v>
      </c>
      <c r="M11" s="21" t="s">
        <v>70</v>
      </c>
      <c r="N11" s="21" t="s">
        <v>70</v>
      </c>
    </row>
    <row r="12" spans="1:14" ht="15.75">
      <c r="A12" s="58" t="s">
        <v>38</v>
      </c>
      <c r="B12" s="6" t="s">
        <v>40</v>
      </c>
      <c r="C12" s="6" t="s">
        <v>40</v>
      </c>
      <c r="D12" s="6" t="s">
        <v>40</v>
      </c>
      <c r="F12" s="6" t="s">
        <v>40</v>
      </c>
      <c r="G12" s="6" t="s">
        <v>40</v>
      </c>
      <c r="H12" s="6" t="s">
        <v>40</v>
      </c>
      <c r="J12" s="19" t="s">
        <v>71</v>
      </c>
      <c r="L12" s="21" t="s">
        <v>41</v>
      </c>
      <c r="M12" s="21" t="s">
        <v>41</v>
      </c>
      <c r="N12" s="21" t="s">
        <v>41</v>
      </c>
    </row>
    <row r="13" spans="1:14" ht="15.75">
      <c r="A13" s="2">
        <v>1439</v>
      </c>
      <c r="B13" s="6">
        <v>8.73</v>
      </c>
      <c r="C13" s="6"/>
      <c r="D13" s="6">
        <v>5.95</v>
      </c>
      <c r="F13" s="21">
        <f>B13/40.75</f>
        <v>0.21423312883435583</v>
      </c>
      <c r="G13" s="21">
        <f>C13/40.75</f>
        <v>0</v>
      </c>
      <c r="H13" s="21">
        <f>D13/45.75</f>
        <v>0.13005464480874318</v>
      </c>
      <c r="J13" s="19">
        <v>0.77104</v>
      </c>
      <c r="L13" s="21">
        <f>$J13*F13</f>
        <v>0.1651823116564417</v>
      </c>
      <c r="M13" s="21">
        <f>$J13*G13</f>
        <v>0</v>
      </c>
      <c r="N13" s="21">
        <f>$J13*H13</f>
        <v>0.10027733333333333</v>
      </c>
    </row>
    <row r="14" spans="1:14" ht="15.75">
      <c r="A14" s="2">
        <v>1440</v>
      </c>
      <c r="B14" s="6">
        <v>6.33</v>
      </c>
      <c r="C14" s="6"/>
      <c r="D14" s="6">
        <v>4.4</v>
      </c>
      <c r="F14" s="21">
        <f aca="true" t="shared" si="0" ref="F14:F24">B14/40.75</f>
        <v>0.15533742331288344</v>
      </c>
      <c r="G14" s="21">
        <f aca="true" t="shared" si="1" ref="G14:G24">C14/40.75</f>
        <v>0</v>
      </c>
      <c r="H14" s="21">
        <f aca="true" t="shared" si="2" ref="H14:H24">D14/45.75</f>
        <v>0.09617486338797815</v>
      </c>
      <c r="J14" s="19">
        <v>0.77104</v>
      </c>
      <c r="L14" s="21">
        <f aca="true" t="shared" si="3" ref="L14:L24">$J14*F14</f>
        <v>0.11977136687116564</v>
      </c>
      <c r="M14" s="21">
        <f aca="true" t="shared" si="4" ref="M14:M24">$J14*G14</f>
        <v>0</v>
      </c>
      <c r="N14" s="21">
        <f aca="true" t="shared" si="5" ref="N14:N24">$J14*H14</f>
        <v>0.07415466666666666</v>
      </c>
    </row>
    <row r="15" spans="1:14" ht="15.75">
      <c r="A15" s="2">
        <v>1441</v>
      </c>
      <c r="B15" s="6">
        <v>7.75</v>
      </c>
      <c r="C15" s="6"/>
      <c r="D15" s="6"/>
      <c r="F15" s="21">
        <f t="shared" si="0"/>
        <v>0.1901840490797546</v>
      </c>
      <c r="G15" s="21">
        <f t="shared" si="1"/>
        <v>0</v>
      </c>
      <c r="H15" s="21">
        <f t="shared" si="2"/>
        <v>0</v>
      </c>
      <c r="J15" s="19">
        <v>0.75268</v>
      </c>
      <c r="L15" s="21">
        <f t="shared" si="3"/>
        <v>0.1431477300613497</v>
      </c>
      <c r="M15" s="21">
        <f t="shared" si="4"/>
        <v>0</v>
      </c>
      <c r="N15" s="21">
        <f t="shared" si="5"/>
        <v>0</v>
      </c>
    </row>
    <row r="16" spans="1:14" ht="15.75">
      <c r="A16" s="2">
        <v>1442</v>
      </c>
      <c r="B16" s="6">
        <v>10.45</v>
      </c>
      <c r="C16" s="6"/>
      <c r="D16" s="6"/>
      <c r="F16" s="21">
        <f t="shared" si="0"/>
        <v>0.256441717791411</v>
      </c>
      <c r="G16" s="21">
        <f t="shared" si="1"/>
        <v>0</v>
      </c>
      <c r="H16" s="21">
        <f t="shared" si="2"/>
        <v>0</v>
      </c>
      <c r="J16" s="19">
        <v>0.75268</v>
      </c>
      <c r="L16" s="21">
        <f t="shared" si="3"/>
        <v>0.19301855214723923</v>
      </c>
      <c r="M16" s="21">
        <f t="shared" si="4"/>
        <v>0</v>
      </c>
      <c r="N16" s="21">
        <f t="shared" si="5"/>
        <v>0</v>
      </c>
    </row>
    <row r="17" spans="2:14" ht="15.75">
      <c r="B17" s="6"/>
      <c r="C17" s="6"/>
      <c r="D17" s="6"/>
      <c r="F17" s="21">
        <f t="shared" si="0"/>
        <v>0</v>
      </c>
      <c r="G17" s="21">
        <f t="shared" si="1"/>
        <v>0</v>
      </c>
      <c r="H17" s="21">
        <f t="shared" si="2"/>
        <v>0</v>
      </c>
      <c r="L17" s="21">
        <f t="shared" si="3"/>
        <v>0</v>
      </c>
      <c r="M17" s="21">
        <f t="shared" si="4"/>
        <v>0</v>
      </c>
      <c r="N17" s="21">
        <f t="shared" si="5"/>
        <v>0</v>
      </c>
    </row>
    <row r="18" spans="2:14" ht="15.75">
      <c r="B18" s="6"/>
      <c r="C18" s="6"/>
      <c r="D18" s="6"/>
      <c r="F18" s="21">
        <f t="shared" si="0"/>
        <v>0</v>
      </c>
      <c r="G18" s="21">
        <f t="shared" si="1"/>
        <v>0</v>
      </c>
      <c r="H18" s="21">
        <f t="shared" si="2"/>
        <v>0</v>
      </c>
      <c r="L18" s="21">
        <f t="shared" si="3"/>
        <v>0</v>
      </c>
      <c r="M18" s="21">
        <f t="shared" si="4"/>
        <v>0</v>
      </c>
      <c r="N18" s="21">
        <f t="shared" si="5"/>
        <v>0</v>
      </c>
    </row>
    <row r="19" spans="1:14" ht="15.75">
      <c r="A19" s="2">
        <v>1459</v>
      </c>
      <c r="B19" s="6">
        <v>10.49</v>
      </c>
      <c r="C19" s="6"/>
      <c r="D19" s="6">
        <v>4.84</v>
      </c>
      <c r="F19" s="21">
        <f t="shared" si="0"/>
        <v>0.25742331288343556</v>
      </c>
      <c r="G19" s="21">
        <f t="shared" si="1"/>
        <v>0</v>
      </c>
      <c r="H19" s="21">
        <f t="shared" si="2"/>
        <v>0.10579234972677595</v>
      </c>
      <c r="J19" s="20">
        <v>0.6586</v>
      </c>
      <c r="L19" s="21">
        <f t="shared" si="3"/>
        <v>0.16953899386503066</v>
      </c>
      <c r="M19" s="21">
        <f t="shared" si="4"/>
        <v>0</v>
      </c>
      <c r="N19" s="21">
        <f t="shared" si="5"/>
        <v>0.06967484153005464</v>
      </c>
    </row>
    <row r="20" spans="2:14" ht="15.75">
      <c r="B20" s="6"/>
      <c r="C20" s="6"/>
      <c r="D20" s="6"/>
      <c r="F20" s="21">
        <f t="shared" si="0"/>
        <v>0</v>
      </c>
      <c r="G20" s="21">
        <f t="shared" si="1"/>
        <v>0</v>
      </c>
      <c r="H20" s="21">
        <f t="shared" si="2"/>
        <v>0</v>
      </c>
      <c r="J20" s="20"/>
      <c r="L20" s="21">
        <f t="shared" si="3"/>
        <v>0</v>
      </c>
      <c r="M20" s="21">
        <f t="shared" si="4"/>
        <v>0</v>
      </c>
      <c r="N20" s="21">
        <f t="shared" si="5"/>
        <v>0</v>
      </c>
    </row>
    <row r="21" spans="1:14" ht="15.75">
      <c r="A21" s="2">
        <v>1469</v>
      </c>
      <c r="B21" s="6"/>
      <c r="C21" s="6">
        <v>9.28</v>
      </c>
      <c r="D21" s="6">
        <v>4.51</v>
      </c>
      <c r="F21" s="21">
        <f t="shared" si="0"/>
        <v>0</v>
      </c>
      <c r="G21" s="21">
        <f t="shared" si="1"/>
        <v>0.22773006134969323</v>
      </c>
      <c r="H21" s="21">
        <f t="shared" si="2"/>
        <v>0.09857923497267759</v>
      </c>
      <c r="J21" s="19">
        <v>0.52688</v>
      </c>
      <c r="L21" s="21">
        <f t="shared" si="3"/>
        <v>0</v>
      </c>
      <c r="M21" s="21">
        <f t="shared" si="4"/>
        <v>0.11998641472392638</v>
      </c>
      <c r="N21" s="21">
        <f t="shared" si="5"/>
        <v>0.05193942732240437</v>
      </c>
    </row>
    <row r="22" spans="1:14" ht="15.75">
      <c r="A22" s="2">
        <v>1470</v>
      </c>
      <c r="B22" s="6">
        <v>11.25</v>
      </c>
      <c r="C22" s="6">
        <v>5.05</v>
      </c>
      <c r="D22" s="6">
        <v>4.31</v>
      </c>
      <c r="F22" s="21">
        <f t="shared" si="0"/>
        <v>0.27607361963190186</v>
      </c>
      <c r="G22" s="21">
        <f t="shared" si="1"/>
        <v>0.12392638036809815</v>
      </c>
      <c r="H22" s="21">
        <f t="shared" si="2"/>
        <v>0.09420765027322403</v>
      </c>
      <c r="J22" s="19">
        <v>0.52688</v>
      </c>
      <c r="L22" s="21">
        <f t="shared" si="3"/>
        <v>0.14545766871165644</v>
      </c>
      <c r="M22" s="21">
        <f t="shared" si="4"/>
        <v>0.06529433128834355</v>
      </c>
      <c r="N22" s="21">
        <f t="shared" si="5"/>
        <v>0.04963612677595628</v>
      </c>
    </row>
    <row r="23" spans="1:14" ht="15.75">
      <c r="A23" s="2">
        <v>1471</v>
      </c>
      <c r="B23" s="6"/>
      <c r="C23" s="6"/>
      <c r="D23" s="6"/>
      <c r="F23" s="21">
        <f t="shared" si="0"/>
        <v>0</v>
      </c>
      <c r="G23" s="21">
        <f t="shared" si="1"/>
        <v>0</v>
      </c>
      <c r="H23" s="21">
        <f t="shared" si="2"/>
        <v>0</v>
      </c>
      <c r="J23" s="19">
        <v>0.50988</v>
      </c>
      <c r="L23" s="21">
        <f t="shared" si="3"/>
        <v>0</v>
      </c>
      <c r="M23" s="21">
        <f t="shared" si="4"/>
        <v>0</v>
      </c>
      <c r="N23" s="21">
        <f t="shared" si="5"/>
        <v>0</v>
      </c>
    </row>
    <row r="24" spans="1:14" ht="15.75">
      <c r="A24" s="2">
        <v>1472</v>
      </c>
      <c r="B24" s="6"/>
      <c r="C24" s="6">
        <v>4.86</v>
      </c>
      <c r="D24" s="6"/>
      <c r="F24" s="21">
        <f t="shared" si="0"/>
        <v>0</v>
      </c>
      <c r="G24" s="21">
        <f t="shared" si="1"/>
        <v>0.1192638036809816</v>
      </c>
      <c r="H24" s="21">
        <f t="shared" si="2"/>
        <v>0</v>
      </c>
      <c r="J24" s="19">
        <v>0.49396</v>
      </c>
      <c r="L24" s="21">
        <f t="shared" si="3"/>
        <v>0</v>
      </c>
      <c r="M24" s="21">
        <f t="shared" si="4"/>
        <v>0.05891154846625767</v>
      </c>
      <c r="N24" s="21">
        <f t="shared" si="5"/>
        <v>0</v>
      </c>
    </row>
    <row r="25" spans="2:14" ht="15.75">
      <c r="B25" s="6"/>
      <c r="C25" s="6"/>
      <c r="D25" s="6"/>
      <c r="F25" s="21"/>
      <c r="G25" s="21"/>
      <c r="H25" s="21"/>
      <c r="L25" s="21"/>
      <c r="M25" s="21"/>
      <c r="N25" s="21"/>
    </row>
    <row r="26" spans="2:14" ht="15.75">
      <c r="B26" s="6"/>
      <c r="C26" s="6"/>
      <c r="D26" s="6"/>
      <c r="F26" s="21"/>
      <c r="G26" s="21"/>
      <c r="H26" s="21"/>
      <c r="L26" s="21"/>
      <c r="M26" s="21"/>
      <c r="N26" s="21"/>
    </row>
    <row r="27" spans="1:14" ht="15.75">
      <c r="A27" s="2">
        <v>1522</v>
      </c>
      <c r="D27" s="4">
        <v>5.32</v>
      </c>
      <c r="F27" s="5">
        <v>0</v>
      </c>
      <c r="G27" s="5">
        <v>0</v>
      </c>
      <c r="H27" s="5">
        <v>0.11628415300546449</v>
      </c>
      <c r="J27" s="19">
        <v>0.47896</v>
      </c>
      <c r="L27" s="5">
        <f>$J27*F27</f>
        <v>0</v>
      </c>
      <c r="M27" s="5">
        <f>$J27*G27</f>
        <v>0</v>
      </c>
      <c r="N27" s="5">
        <f>$J27*H27</f>
        <v>0.055695457923497275</v>
      </c>
    </row>
    <row r="28" spans="1:14" ht="15.75">
      <c r="A28" s="2">
        <v>1523</v>
      </c>
      <c r="D28" s="4">
        <v>4.91</v>
      </c>
      <c r="F28" s="5">
        <v>0</v>
      </c>
      <c r="G28" s="5">
        <v>0</v>
      </c>
      <c r="H28" s="5">
        <v>0.1073224043715847</v>
      </c>
      <c r="J28" s="19">
        <v>0.47896</v>
      </c>
      <c r="L28" s="5">
        <f aca="true" t="shared" si="6" ref="L28:L91">$J28*F28</f>
        <v>0</v>
      </c>
      <c r="M28" s="5">
        <f aca="true" t="shared" si="7" ref="M28:M91">$J28*G28</f>
        <v>0</v>
      </c>
      <c r="N28" s="5">
        <f aca="true" t="shared" si="8" ref="N28:N91">$J28*H28</f>
        <v>0.05140313879781421</v>
      </c>
    </row>
    <row r="29" spans="1:14" ht="15.75">
      <c r="A29" s="2">
        <v>1524</v>
      </c>
      <c r="F29" s="5">
        <v>0</v>
      </c>
      <c r="G29" s="5">
        <v>0</v>
      </c>
      <c r="H29" s="5">
        <v>0</v>
      </c>
      <c r="J29" s="19">
        <v>0.47896</v>
      </c>
      <c r="L29" s="5">
        <f t="shared" si="6"/>
        <v>0</v>
      </c>
      <c r="M29" s="5">
        <f t="shared" si="7"/>
        <v>0</v>
      </c>
      <c r="N29" s="5">
        <f t="shared" si="8"/>
        <v>0</v>
      </c>
    </row>
    <row r="30" spans="1:14" ht="15.75">
      <c r="A30" s="2">
        <v>1525</v>
      </c>
      <c r="F30" s="5">
        <v>0</v>
      </c>
      <c r="G30" s="5">
        <v>0</v>
      </c>
      <c r="H30" s="5">
        <v>0</v>
      </c>
      <c r="J30" s="19">
        <v>0.42968</v>
      </c>
      <c r="L30" s="5">
        <f t="shared" si="6"/>
        <v>0</v>
      </c>
      <c r="M30" s="5">
        <f t="shared" si="7"/>
        <v>0</v>
      </c>
      <c r="N30" s="5">
        <f t="shared" si="8"/>
        <v>0</v>
      </c>
    </row>
    <row r="31" spans="1:14" ht="15.75">
      <c r="A31" s="2">
        <v>1526</v>
      </c>
      <c r="C31" s="4">
        <v>7</v>
      </c>
      <c r="D31" s="4">
        <v>4.73</v>
      </c>
      <c r="F31" s="5">
        <v>0</v>
      </c>
      <c r="G31" s="5">
        <v>0.17177914110429449</v>
      </c>
      <c r="H31" s="5">
        <v>0.10338797814207651</v>
      </c>
      <c r="J31" s="19">
        <v>0.42968</v>
      </c>
      <c r="L31" s="5">
        <f t="shared" si="6"/>
        <v>0</v>
      </c>
      <c r="M31" s="5">
        <f t="shared" si="7"/>
        <v>0.07381006134969326</v>
      </c>
      <c r="N31" s="5">
        <f t="shared" si="8"/>
        <v>0.044423746448087435</v>
      </c>
    </row>
    <row r="32" spans="1:14" ht="15.75">
      <c r="A32" s="2">
        <v>1527</v>
      </c>
      <c r="C32" s="4">
        <v>9</v>
      </c>
      <c r="D32" s="4">
        <v>5.43</v>
      </c>
      <c r="F32" s="5">
        <v>0</v>
      </c>
      <c r="G32" s="5">
        <v>0.22085889570552147</v>
      </c>
      <c r="H32" s="5">
        <v>0.11868852459016392</v>
      </c>
      <c r="J32" s="19">
        <v>0.42968</v>
      </c>
      <c r="L32" s="5">
        <f t="shared" si="6"/>
        <v>0</v>
      </c>
      <c r="M32" s="5">
        <f t="shared" si="7"/>
        <v>0.09489865030674847</v>
      </c>
      <c r="N32" s="5">
        <f t="shared" si="8"/>
        <v>0.05099808524590164</v>
      </c>
    </row>
    <row r="33" spans="1:14" ht="15.75">
      <c r="A33" s="2">
        <v>1528</v>
      </c>
      <c r="C33" s="4">
        <v>14.38</v>
      </c>
      <c r="D33" s="4">
        <v>11.31</v>
      </c>
      <c r="F33" s="5">
        <v>0</v>
      </c>
      <c r="G33" s="5">
        <v>0.3528834355828221</v>
      </c>
      <c r="H33" s="5">
        <v>0.24721311475409838</v>
      </c>
      <c r="J33" s="19">
        <v>0.42968</v>
      </c>
      <c r="L33" s="5">
        <f t="shared" si="6"/>
        <v>0</v>
      </c>
      <c r="M33" s="5">
        <f t="shared" si="7"/>
        <v>0.151626954601227</v>
      </c>
      <c r="N33" s="5">
        <f t="shared" si="8"/>
        <v>0.10622253114754099</v>
      </c>
    </row>
    <row r="34" spans="1:14" ht="15.75">
      <c r="A34" s="2">
        <v>1529</v>
      </c>
      <c r="D34" s="4">
        <v>6.05</v>
      </c>
      <c r="F34" s="5">
        <v>0</v>
      </c>
      <c r="G34" s="5">
        <v>0</v>
      </c>
      <c r="H34" s="5">
        <v>0.13224043715846995</v>
      </c>
      <c r="J34" s="19">
        <v>0.42968</v>
      </c>
      <c r="L34" s="5">
        <f t="shared" si="6"/>
        <v>0</v>
      </c>
      <c r="M34" s="5">
        <f t="shared" si="7"/>
        <v>0</v>
      </c>
      <c r="N34" s="5">
        <f t="shared" si="8"/>
        <v>0.05682107103825137</v>
      </c>
    </row>
    <row r="35" spans="1:14" ht="15.75">
      <c r="A35" s="2">
        <v>1530</v>
      </c>
      <c r="D35" s="4">
        <v>8.88</v>
      </c>
      <c r="F35" s="5">
        <v>0</v>
      </c>
      <c r="G35" s="5">
        <v>0</v>
      </c>
      <c r="H35" s="5">
        <v>0.1940983606557377</v>
      </c>
      <c r="J35" s="19">
        <v>0.42968</v>
      </c>
      <c r="L35" s="5">
        <f t="shared" si="6"/>
        <v>0</v>
      </c>
      <c r="M35" s="5">
        <f t="shared" si="7"/>
        <v>0</v>
      </c>
      <c r="N35" s="5">
        <f t="shared" si="8"/>
        <v>0.08340018360655738</v>
      </c>
    </row>
    <row r="36" spans="1:14" ht="15.75">
      <c r="A36" s="2">
        <v>1531</v>
      </c>
      <c r="B36" s="4">
        <v>20.91</v>
      </c>
      <c r="C36" s="4">
        <v>9.46</v>
      </c>
      <c r="D36" s="4">
        <v>9.33</v>
      </c>
      <c r="F36" s="5">
        <v>0.5131288343558282</v>
      </c>
      <c r="G36" s="5">
        <v>0.2321472392638037</v>
      </c>
      <c r="H36" s="5">
        <v>0.2039344262295082</v>
      </c>
      <c r="J36" s="19">
        <v>0.41249</v>
      </c>
      <c r="L36" s="5">
        <f t="shared" si="6"/>
        <v>0.2116605128834356</v>
      </c>
      <c r="M36" s="5">
        <f t="shared" si="7"/>
        <v>0.09575841472392639</v>
      </c>
      <c r="N36" s="5">
        <f t="shared" si="8"/>
        <v>0.08412091147540984</v>
      </c>
    </row>
    <row r="37" spans="1:14" ht="15.75">
      <c r="A37" s="2">
        <v>1532</v>
      </c>
      <c r="B37" s="4">
        <v>17.18</v>
      </c>
      <c r="C37" s="4">
        <v>19.61</v>
      </c>
      <c r="D37" s="4">
        <v>15.52</v>
      </c>
      <c r="F37" s="5">
        <v>0.4215950920245399</v>
      </c>
      <c r="G37" s="5">
        <v>0.48122699386503065</v>
      </c>
      <c r="H37" s="5">
        <v>0.3392349726775956</v>
      </c>
      <c r="J37" s="19">
        <v>0.41249</v>
      </c>
      <c r="L37" s="5">
        <f t="shared" si="6"/>
        <v>0.17390375950920245</v>
      </c>
      <c r="M37" s="5">
        <f t="shared" si="7"/>
        <v>0.1985013226993865</v>
      </c>
      <c r="N37" s="5">
        <f t="shared" si="8"/>
        <v>0.13993103387978142</v>
      </c>
    </row>
    <row r="38" spans="1:14" ht="15.75">
      <c r="A38" s="2">
        <v>1533</v>
      </c>
      <c r="B38" s="4">
        <v>36</v>
      </c>
      <c r="D38" s="4">
        <v>10.16</v>
      </c>
      <c r="F38" s="5">
        <v>0.8834355828220859</v>
      </c>
      <c r="G38" s="5">
        <v>0</v>
      </c>
      <c r="H38" s="5">
        <v>0.22207650273224044</v>
      </c>
      <c r="J38" s="19">
        <v>0.39663</v>
      </c>
      <c r="L38" s="5">
        <f t="shared" si="6"/>
        <v>0.3503970552147239</v>
      </c>
      <c r="M38" s="5">
        <f t="shared" si="7"/>
        <v>0</v>
      </c>
      <c r="N38" s="5">
        <f t="shared" si="8"/>
        <v>0.08808220327868853</v>
      </c>
    </row>
    <row r="39" spans="1:14" ht="15.75">
      <c r="A39" s="2">
        <v>1534</v>
      </c>
      <c r="C39" s="4">
        <v>14.05</v>
      </c>
      <c r="D39" s="4">
        <v>10.12</v>
      </c>
      <c r="F39" s="5">
        <v>0</v>
      </c>
      <c r="G39" s="5">
        <v>0.34478527607361964</v>
      </c>
      <c r="H39" s="5">
        <v>0.2212021857923497</v>
      </c>
      <c r="J39" s="19">
        <v>0.39663</v>
      </c>
      <c r="L39" s="5">
        <f t="shared" si="6"/>
        <v>0</v>
      </c>
      <c r="M39" s="5">
        <f t="shared" si="7"/>
        <v>0.13675218404907974</v>
      </c>
      <c r="N39" s="5">
        <f t="shared" si="8"/>
        <v>0.08773542295081967</v>
      </c>
    </row>
    <row r="40" spans="1:14" ht="15.75">
      <c r="A40" s="2">
        <v>1535</v>
      </c>
      <c r="D40" s="4">
        <v>10.05</v>
      </c>
      <c r="F40" s="5">
        <v>0</v>
      </c>
      <c r="G40" s="5">
        <v>0</v>
      </c>
      <c r="H40" s="5">
        <v>0.219672131147541</v>
      </c>
      <c r="J40" s="19">
        <v>0.39663</v>
      </c>
      <c r="L40" s="5">
        <f t="shared" si="6"/>
        <v>0</v>
      </c>
      <c r="M40" s="5">
        <f t="shared" si="7"/>
        <v>0</v>
      </c>
      <c r="N40" s="5">
        <f t="shared" si="8"/>
        <v>0.08712855737704918</v>
      </c>
    </row>
    <row r="41" spans="1:14" ht="15.75">
      <c r="A41" s="2">
        <v>1536</v>
      </c>
      <c r="B41" s="4">
        <v>20</v>
      </c>
      <c r="D41" s="4">
        <v>5.56</v>
      </c>
      <c r="F41" s="5">
        <v>0.49079754601226994</v>
      </c>
      <c r="G41" s="5">
        <v>0</v>
      </c>
      <c r="H41" s="5">
        <v>0.12153005464480873</v>
      </c>
      <c r="J41" s="19">
        <v>0.39663</v>
      </c>
      <c r="L41" s="5">
        <f t="shared" si="6"/>
        <v>0.1946650306748466</v>
      </c>
      <c r="M41" s="5">
        <f t="shared" si="7"/>
        <v>0</v>
      </c>
      <c r="N41" s="5">
        <f t="shared" si="8"/>
        <v>0.04820246557377048</v>
      </c>
    </row>
    <row r="42" spans="1:14" ht="15.75">
      <c r="A42" s="2">
        <v>1537</v>
      </c>
      <c r="B42" s="4">
        <v>19</v>
      </c>
      <c r="C42" s="4">
        <v>9.92</v>
      </c>
      <c r="D42" s="4">
        <v>7</v>
      </c>
      <c r="F42" s="5">
        <v>0.4662576687116564</v>
      </c>
      <c r="G42" s="5">
        <v>0.24343558282208588</v>
      </c>
      <c r="H42" s="5">
        <v>0.15300546448087432</v>
      </c>
      <c r="J42" s="19">
        <v>0.39663</v>
      </c>
      <c r="L42" s="5">
        <f t="shared" si="6"/>
        <v>0.18493177914110429</v>
      </c>
      <c r="M42" s="5">
        <f t="shared" si="7"/>
        <v>0.09655385521472391</v>
      </c>
      <c r="N42" s="5">
        <f t="shared" si="8"/>
        <v>0.06068655737704918</v>
      </c>
    </row>
    <row r="43" spans="1:14" ht="15.75">
      <c r="A43" s="2">
        <v>1538</v>
      </c>
      <c r="B43" s="4">
        <v>12.78</v>
      </c>
      <c r="C43" s="4">
        <v>7.42</v>
      </c>
      <c r="D43" s="4">
        <v>8.34</v>
      </c>
      <c r="F43" s="5">
        <v>0.3136196319018405</v>
      </c>
      <c r="G43" s="5">
        <v>0.18208588957055213</v>
      </c>
      <c r="H43" s="5">
        <v>0.1822950819672131</v>
      </c>
      <c r="J43" s="19">
        <v>0.39663</v>
      </c>
      <c r="L43" s="5">
        <f t="shared" si="6"/>
        <v>0.124390954601227</v>
      </c>
      <c r="M43" s="5">
        <f t="shared" si="7"/>
        <v>0.07222072638036808</v>
      </c>
      <c r="N43" s="5">
        <f t="shared" si="8"/>
        <v>0.07230369836065573</v>
      </c>
    </row>
    <row r="44" spans="1:14" ht="15.75">
      <c r="A44" s="2">
        <v>1539</v>
      </c>
      <c r="F44" s="5">
        <v>0</v>
      </c>
      <c r="G44" s="5">
        <v>0</v>
      </c>
      <c r="H44" s="5">
        <v>0</v>
      </c>
      <c r="J44" s="19">
        <v>0.39663</v>
      </c>
      <c r="L44" s="5">
        <f t="shared" si="6"/>
        <v>0</v>
      </c>
      <c r="M44" s="5">
        <f t="shared" si="7"/>
        <v>0</v>
      </c>
      <c r="N44" s="5">
        <f t="shared" si="8"/>
        <v>0</v>
      </c>
    </row>
    <row r="45" spans="1:14" ht="15.75">
      <c r="A45" s="2">
        <v>1540</v>
      </c>
      <c r="C45" s="4">
        <v>8.12</v>
      </c>
      <c r="F45" s="5">
        <v>0</v>
      </c>
      <c r="G45" s="5">
        <v>0.19926380368098157</v>
      </c>
      <c r="H45" s="5">
        <v>0</v>
      </c>
      <c r="J45" s="19">
        <v>0.39663</v>
      </c>
      <c r="L45" s="5">
        <f t="shared" si="6"/>
        <v>0</v>
      </c>
      <c r="M45" s="5">
        <f t="shared" si="7"/>
        <v>0.07903400245398771</v>
      </c>
      <c r="N45" s="5">
        <f t="shared" si="8"/>
        <v>0</v>
      </c>
    </row>
    <row r="46" spans="1:14" ht="15.75">
      <c r="A46" s="2">
        <v>1541</v>
      </c>
      <c r="C46" s="4">
        <v>7.14</v>
      </c>
      <c r="D46" s="4">
        <v>6.89</v>
      </c>
      <c r="F46" s="5">
        <v>0</v>
      </c>
      <c r="G46" s="5">
        <v>0.17521472392638035</v>
      </c>
      <c r="H46" s="5">
        <v>0.15060109289617485</v>
      </c>
      <c r="J46" s="19">
        <v>0.39663</v>
      </c>
      <c r="L46" s="5">
        <f t="shared" si="6"/>
        <v>0</v>
      </c>
      <c r="M46" s="5">
        <f t="shared" si="7"/>
        <v>0.06949541595092024</v>
      </c>
      <c r="N46" s="5">
        <f t="shared" si="8"/>
        <v>0.05973291147540983</v>
      </c>
    </row>
    <row r="47" spans="1:14" ht="15.75">
      <c r="A47" s="2">
        <v>1542</v>
      </c>
      <c r="B47" s="4">
        <v>15</v>
      </c>
      <c r="C47" s="4">
        <v>8.63</v>
      </c>
      <c r="D47" s="4">
        <v>6.46</v>
      </c>
      <c r="F47" s="5">
        <v>0.36809815950920244</v>
      </c>
      <c r="G47" s="5">
        <v>0.2117791411042945</v>
      </c>
      <c r="H47" s="5">
        <v>0.14120218579234972</v>
      </c>
      <c r="J47" s="19">
        <v>0.3686</v>
      </c>
      <c r="L47" s="5">
        <f t="shared" si="6"/>
        <v>0.135680981595092</v>
      </c>
      <c r="M47" s="5">
        <f t="shared" si="7"/>
        <v>0.07806179141104294</v>
      </c>
      <c r="N47" s="5">
        <f t="shared" si="8"/>
        <v>0.05204712568306011</v>
      </c>
    </row>
    <row r="48" spans="1:14" ht="15.75">
      <c r="A48" s="2">
        <v>1543</v>
      </c>
      <c r="B48" s="4">
        <v>13</v>
      </c>
      <c r="C48" s="4">
        <v>8.52</v>
      </c>
      <c r="F48" s="5">
        <v>0.31901840490797545</v>
      </c>
      <c r="G48" s="5">
        <v>0.209079754601227</v>
      </c>
      <c r="H48" s="5">
        <v>0</v>
      </c>
      <c r="J48" s="19">
        <v>0.3686</v>
      </c>
      <c r="L48" s="5">
        <f t="shared" si="6"/>
        <v>0.11759018404907974</v>
      </c>
      <c r="M48" s="5">
        <f t="shared" si="7"/>
        <v>0.07706679754601227</v>
      </c>
      <c r="N48" s="5">
        <f t="shared" si="8"/>
        <v>0</v>
      </c>
    </row>
    <row r="49" spans="1:14" ht="15.75">
      <c r="A49" s="2">
        <v>1544</v>
      </c>
      <c r="B49" s="4">
        <v>18</v>
      </c>
      <c r="C49" s="4">
        <v>10.95</v>
      </c>
      <c r="F49" s="5">
        <v>0.44171779141104295</v>
      </c>
      <c r="G49" s="5">
        <v>0.2687116564417178</v>
      </c>
      <c r="H49" s="5">
        <v>0</v>
      </c>
      <c r="J49" s="19">
        <v>0.3686</v>
      </c>
      <c r="L49" s="5">
        <f t="shared" si="6"/>
        <v>0.16281717791411043</v>
      </c>
      <c r="M49" s="5">
        <f t="shared" si="7"/>
        <v>0.09904711656441717</v>
      </c>
      <c r="N49" s="5">
        <f t="shared" si="8"/>
        <v>0</v>
      </c>
    </row>
    <row r="50" spans="1:14" ht="15.75">
      <c r="A50" s="2">
        <v>1545</v>
      </c>
      <c r="B50" s="4">
        <v>16.92</v>
      </c>
      <c r="C50" s="4">
        <v>11.72</v>
      </c>
      <c r="D50" s="4">
        <v>7.75</v>
      </c>
      <c r="F50" s="5">
        <v>0.4152147239263804</v>
      </c>
      <c r="G50" s="5">
        <v>0.2876073619631902</v>
      </c>
      <c r="H50" s="5">
        <v>0.16939890710382513</v>
      </c>
      <c r="J50" s="19">
        <v>0.3686</v>
      </c>
      <c r="L50" s="5">
        <f t="shared" si="6"/>
        <v>0.15304814723926383</v>
      </c>
      <c r="M50" s="5">
        <f t="shared" si="7"/>
        <v>0.1060120736196319</v>
      </c>
      <c r="N50" s="5">
        <f t="shared" si="8"/>
        <v>0.06244043715846994</v>
      </c>
    </row>
    <row r="51" spans="1:14" ht="15.75">
      <c r="A51" s="2">
        <v>1546</v>
      </c>
      <c r="B51" s="4">
        <v>20.5</v>
      </c>
      <c r="C51" s="4">
        <v>9.12</v>
      </c>
      <c r="F51" s="5">
        <v>0.5030674846625767</v>
      </c>
      <c r="G51" s="5">
        <v>0.22380368098159506</v>
      </c>
      <c r="H51" s="5">
        <v>0</v>
      </c>
      <c r="J51" s="19">
        <v>0.3686</v>
      </c>
      <c r="L51" s="5">
        <f t="shared" si="6"/>
        <v>0.18543067484662576</v>
      </c>
      <c r="M51" s="5">
        <f t="shared" si="7"/>
        <v>0.08249403680981593</v>
      </c>
      <c r="N51" s="5">
        <f t="shared" si="8"/>
        <v>0</v>
      </c>
    </row>
    <row r="52" spans="1:14" ht="15.75">
      <c r="A52" s="2">
        <v>1547</v>
      </c>
      <c r="B52" s="4">
        <v>14</v>
      </c>
      <c r="C52" s="4">
        <v>11.39</v>
      </c>
      <c r="D52" s="4">
        <v>9.67</v>
      </c>
      <c r="F52" s="5">
        <v>0.34355828220858897</v>
      </c>
      <c r="G52" s="5">
        <v>0.27950920245398775</v>
      </c>
      <c r="H52" s="5">
        <v>0.21136612021857923</v>
      </c>
      <c r="J52" s="19">
        <v>0.3686</v>
      </c>
      <c r="L52" s="5">
        <f t="shared" si="6"/>
        <v>0.1266355828220859</v>
      </c>
      <c r="M52" s="5">
        <f t="shared" si="7"/>
        <v>0.10302709202453988</v>
      </c>
      <c r="N52" s="5">
        <f t="shared" si="8"/>
        <v>0.0779095519125683</v>
      </c>
    </row>
    <row r="53" spans="1:14" ht="15.75">
      <c r="A53" s="2">
        <v>1548</v>
      </c>
      <c r="B53" s="4">
        <v>15</v>
      </c>
      <c r="C53" s="4">
        <v>7.89</v>
      </c>
      <c r="F53" s="5">
        <v>0.36809815950920244</v>
      </c>
      <c r="G53" s="5">
        <v>0.19361963190184048</v>
      </c>
      <c r="H53" s="5">
        <v>0</v>
      </c>
      <c r="J53" s="19">
        <v>0.3686</v>
      </c>
      <c r="L53" s="5">
        <f t="shared" si="6"/>
        <v>0.135680981595092</v>
      </c>
      <c r="M53" s="5">
        <f t="shared" si="7"/>
        <v>0.07136819631901839</v>
      </c>
      <c r="N53" s="5">
        <f t="shared" si="8"/>
        <v>0</v>
      </c>
    </row>
    <row r="54" spans="1:14" ht="15.75">
      <c r="A54" s="2">
        <v>1549</v>
      </c>
      <c r="B54" s="4">
        <v>15.07</v>
      </c>
      <c r="C54" s="4">
        <v>11.15</v>
      </c>
      <c r="F54" s="5">
        <v>0.3698159509202454</v>
      </c>
      <c r="G54" s="5">
        <v>0.2736196319018405</v>
      </c>
      <c r="H54" s="5">
        <v>0</v>
      </c>
      <c r="J54" s="19">
        <v>0.3686</v>
      </c>
      <c r="L54" s="5">
        <f t="shared" si="6"/>
        <v>0.13631415950920245</v>
      </c>
      <c r="M54" s="5">
        <f t="shared" si="7"/>
        <v>0.10085619631901842</v>
      </c>
      <c r="N54" s="5">
        <f t="shared" si="8"/>
        <v>0</v>
      </c>
    </row>
    <row r="55" spans="1:14" ht="15.75">
      <c r="A55" s="2">
        <v>1550</v>
      </c>
      <c r="C55" s="4">
        <v>10.95</v>
      </c>
      <c r="D55" s="4">
        <v>7.97</v>
      </c>
      <c r="F55" s="5">
        <v>0</v>
      </c>
      <c r="G55" s="5">
        <v>0.2687116564417178</v>
      </c>
      <c r="H55" s="5">
        <v>0.17420765027322405</v>
      </c>
      <c r="J55" s="19">
        <v>0.3686</v>
      </c>
      <c r="L55" s="5">
        <f t="shared" si="6"/>
        <v>0</v>
      </c>
      <c r="M55" s="5">
        <f t="shared" si="7"/>
        <v>0.09904711656441717</v>
      </c>
      <c r="N55" s="5">
        <f t="shared" si="8"/>
        <v>0.06421293989071038</v>
      </c>
    </row>
    <row r="56" spans="1:14" ht="15.75">
      <c r="A56" s="2">
        <v>1551</v>
      </c>
      <c r="C56" s="4">
        <v>13.07</v>
      </c>
      <c r="D56" s="4">
        <v>9.15</v>
      </c>
      <c r="F56" s="5">
        <v>0</v>
      </c>
      <c r="G56" s="5">
        <v>0.3207361963190184</v>
      </c>
      <c r="H56" s="5">
        <v>0.2</v>
      </c>
      <c r="J56" s="19">
        <v>0.3686</v>
      </c>
      <c r="L56" s="5">
        <f t="shared" si="6"/>
        <v>0</v>
      </c>
      <c r="M56" s="5">
        <f t="shared" si="7"/>
        <v>0.11822336196319018</v>
      </c>
      <c r="N56" s="5">
        <f t="shared" si="8"/>
        <v>0.07372</v>
      </c>
    </row>
    <row r="57" spans="1:14" ht="15.75">
      <c r="A57" s="2">
        <v>1552</v>
      </c>
      <c r="C57" s="4">
        <v>13.1</v>
      </c>
      <c r="D57" s="4">
        <v>12.04</v>
      </c>
      <c r="F57" s="5">
        <v>0</v>
      </c>
      <c r="G57" s="5">
        <v>0.3214723926380368</v>
      </c>
      <c r="H57" s="5">
        <v>0.2631693989071038</v>
      </c>
      <c r="J57" s="19">
        <v>0.3686</v>
      </c>
      <c r="L57" s="5">
        <f t="shared" si="6"/>
        <v>0</v>
      </c>
      <c r="M57" s="5">
        <f t="shared" si="7"/>
        <v>0.11849472392638036</v>
      </c>
      <c r="N57" s="5">
        <f t="shared" si="8"/>
        <v>0.09700424043715845</v>
      </c>
    </row>
    <row r="58" spans="1:14" ht="15.75">
      <c r="A58" s="2">
        <v>1553</v>
      </c>
      <c r="B58" s="4">
        <v>15</v>
      </c>
      <c r="C58" s="4">
        <v>14.17</v>
      </c>
      <c r="D58" s="4">
        <v>10.84</v>
      </c>
      <c r="F58" s="5">
        <v>0.36809815950920244</v>
      </c>
      <c r="G58" s="5">
        <v>0.34773006134969325</v>
      </c>
      <c r="H58" s="5">
        <v>0.23693989071038252</v>
      </c>
      <c r="J58" s="19">
        <v>0.3686</v>
      </c>
      <c r="L58" s="5">
        <f t="shared" si="6"/>
        <v>0.135680981595092</v>
      </c>
      <c r="M58" s="5">
        <f t="shared" si="7"/>
        <v>0.12817330061349694</v>
      </c>
      <c r="N58" s="5">
        <f t="shared" si="8"/>
        <v>0.087336043715847</v>
      </c>
    </row>
    <row r="59" spans="1:14" ht="15.75">
      <c r="A59" s="2">
        <v>1554</v>
      </c>
      <c r="B59" s="4">
        <v>20.44</v>
      </c>
      <c r="C59" s="4">
        <v>11.96</v>
      </c>
      <c r="F59" s="5">
        <v>0.5015950920245399</v>
      </c>
      <c r="G59" s="5">
        <v>0.2934969325153374</v>
      </c>
      <c r="H59" s="5">
        <v>0</v>
      </c>
      <c r="J59" s="19">
        <v>0.3686</v>
      </c>
      <c r="L59" s="5">
        <f t="shared" si="6"/>
        <v>0.1848879509202454</v>
      </c>
      <c r="M59" s="5">
        <f t="shared" si="7"/>
        <v>0.10818296932515337</v>
      </c>
      <c r="N59" s="5">
        <f t="shared" si="8"/>
        <v>0</v>
      </c>
    </row>
    <row r="60" spans="1:14" ht="15.75">
      <c r="A60" s="2">
        <v>1555</v>
      </c>
      <c r="B60" s="4">
        <v>18.73</v>
      </c>
      <c r="C60" s="4">
        <v>11.98</v>
      </c>
      <c r="D60" s="4">
        <v>9.96</v>
      </c>
      <c r="F60" s="5">
        <v>0.4596319018404908</v>
      </c>
      <c r="G60" s="5">
        <v>0.2939877300613497</v>
      </c>
      <c r="H60" s="5">
        <v>0.2177049180327869</v>
      </c>
      <c r="J60" s="19">
        <v>0.3686</v>
      </c>
      <c r="L60" s="5">
        <f t="shared" si="6"/>
        <v>0.1694203190184049</v>
      </c>
      <c r="M60" s="5">
        <f t="shared" si="7"/>
        <v>0.10836387730061349</v>
      </c>
      <c r="N60" s="5">
        <f t="shared" si="8"/>
        <v>0.08024603278688525</v>
      </c>
    </row>
    <row r="61" spans="1:14" ht="15.75">
      <c r="A61" s="2">
        <v>1556</v>
      </c>
      <c r="B61" s="4">
        <v>30</v>
      </c>
      <c r="C61" s="4">
        <v>13.55</v>
      </c>
      <c r="D61" s="4">
        <v>9.28</v>
      </c>
      <c r="F61" s="5">
        <v>0.7361963190184049</v>
      </c>
      <c r="G61" s="5">
        <v>0.3325153374233129</v>
      </c>
      <c r="H61" s="5">
        <v>0.2028415300546448</v>
      </c>
      <c r="J61" s="19">
        <v>0.3686</v>
      </c>
      <c r="L61" s="5">
        <f t="shared" si="6"/>
        <v>0.271361963190184</v>
      </c>
      <c r="M61" s="5">
        <f t="shared" si="7"/>
        <v>0.12256515337423313</v>
      </c>
      <c r="N61" s="5">
        <f t="shared" si="8"/>
        <v>0.07476738797814207</v>
      </c>
    </row>
    <row r="62" spans="1:14" ht="15.75">
      <c r="A62" s="2">
        <v>1557</v>
      </c>
      <c r="C62" s="4">
        <v>12.28</v>
      </c>
      <c r="D62" s="4">
        <v>8.68</v>
      </c>
      <c r="F62" s="5">
        <v>0</v>
      </c>
      <c r="G62" s="5">
        <v>0.3013496932515337</v>
      </c>
      <c r="H62" s="5">
        <v>0.18972677595628415</v>
      </c>
      <c r="J62" s="19">
        <v>0.3686</v>
      </c>
      <c r="L62" s="5">
        <f t="shared" si="6"/>
        <v>0</v>
      </c>
      <c r="M62" s="5">
        <f t="shared" si="7"/>
        <v>0.11107749693251533</v>
      </c>
      <c r="N62" s="5">
        <f t="shared" si="8"/>
        <v>0.06993328961748634</v>
      </c>
    </row>
    <row r="63" spans="1:14" ht="15.75">
      <c r="A63" s="2">
        <v>1558</v>
      </c>
      <c r="B63" s="4">
        <v>26.25</v>
      </c>
      <c r="C63" s="4">
        <v>14.56</v>
      </c>
      <c r="D63" s="4">
        <v>9.2</v>
      </c>
      <c r="F63" s="5">
        <v>0.6441717791411042</v>
      </c>
      <c r="G63" s="5">
        <v>0.35730061349693254</v>
      </c>
      <c r="H63" s="5">
        <v>0.20109289617486337</v>
      </c>
      <c r="J63" s="19">
        <v>0.3686</v>
      </c>
      <c r="L63" s="5">
        <f t="shared" si="6"/>
        <v>0.23744171779141102</v>
      </c>
      <c r="M63" s="5">
        <f t="shared" si="7"/>
        <v>0.13170100613496932</v>
      </c>
      <c r="N63" s="5">
        <f t="shared" si="8"/>
        <v>0.07412284153005463</v>
      </c>
    </row>
    <row r="64" spans="1:14" ht="15.75">
      <c r="A64" s="2">
        <v>1559</v>
      </c>
      <c r="C64" s="4">
        <v>16.14</v>
      </c>
      <c r="F64" s="5">
        <v>0</v>
      </c>
      <c r="G64" s="5">
        <v>0.39607361963190185</v>
      </c>
      <c r="H64" s="5">
        <v>0</v>
      </c>
      <c r="J64" s="19">
        <v>0.3686</v>
      </c>
      <c r="L64" s="5">
        <f t="shared" si="6"/>
        <v>0</v>
      </c>
      <c r="M64" s="5">
        <f t="shared" si="7"/>
        <v>0.14599273619631903</v>
      </c>
      <c r="N64" s="5">
        <f t="shared" si="8"/>
        <v>0</v>
      </c>
    </row>
    <row r="65" spans="1:14" ht="15.75">
      <c r="A65" s="2">
        <v>1560</v>
      </c>
      <c r="F65" s="5">
        <v>0</v>
      </c>
      <c r="G65" s="5">
        <v>0</v>
      </c>
      <c r="H65" s="5">
        <v>0</v>
      </c>
      <c r="J65" s="19">
        <v>0.3686</v>
      </c>
      <c r="L65" s="5">
        <f t="shared" si="6"/>
        <v>0</v>
      </c>
      <c r="M65" s="5">
        <f t="shared" si="7"/>
        <v>0</v>
      </c>
      <c r="N65" s="5">
        <f t="shared" si="8"/>
        <v>0</v>
      </c>
    </row>
    <row r="66" spans="1:14" ht="15.75">
      <c r="A66" s="2">
        <v>1561</v>
      </c>
      <c r="F66" s="5">
        <v>0</v>
      </c>
      <c r="G66" s="5">
        <v>0</v>
      </c>
      <c r="H66" s="5">
        <v>0</v>
      </c>
      <c r="J66" s="19">
        <v>0.3686</v>
      </c>
      <c r="L66" s="5">
        <f t="shared" si="6"/>
        <v>0</v>
      </c>
      <c r="M66" s="5">
        <f t="shared" si="7"/>
        <v>0</v>
      </c>
      <c r="N66" s="5">
        <f t="shared" si="8"/>
        <v>0</v>
      </c>
    </row>
    <row r="67" spans="1:14" ht="15.75">
      <c r="A67" s="2">
        <v>1562</v>
      </c>
      <c r="C67" s="4">
        <v>15.38</v>
      </c>
      <c r="D67" s="4">
        <v>12.66</v>
      </c>
      <c r="F67" s="5">
        <v>0</v>
      </c>
      <c r="G67" s="5">
        <v>0.3774233128834356</v>
      </c>
      <c r="H67" s="5">
        <v>0.27672131147540985</v>
      </c>
      <c r="J67" s="19">
        <v>0.37913</v>
      </c>
      <c r="L67" s="5">
        <f t="shared" si="6"/>
        <v>0</v>
      </c>
      <c r="M67" s="5">
        <f t="shared" si="7"/>
        <v>0.14309250061349696</v>
      </c>
      <c r="N67" s="5">
        <f t="shared" si="8"/>
        <v>0.10491335081967214</v>
      </c>
    </row>
    <row r="68" spans="1:14" ht="15.75">
      <c r="A68" s="2">
        <v>1563</v>
      </c>
      <c r="C68" s="4">
        <v>9.61</v>
      </c>
      <c r="D68" s="4">
        <v>9.47</v>
      </c>
      <c r="F68" s="5">
        <v>0</v>
      </c>
      <c r="G68" s="5">
        <v>0.23582822085889568</v>
      </c>
      <c r="H68" s="5">
        <v>0.2069945355191257</v>
      </c>
      <c r="J68" s="19">
        <v>0.37913</v>
      </c>
      <c r="L68" s="5">
        <f t="shared" si="6"/>
        <v>0</v>
      </c>
      <c r="M68" s="5">
        <f t="shared" si="7"/>
        <v>0.08940955337423312</v>
      </c>
      <c r="N68" s="5">
        <f t="shared" si="8"/>
        <v>0.07847783825136613</v>
      </c>
    </row>
    <row r="69" spans="1:14" ht="15.75">
      <c r="A69" s="2">
        <v>1564</v>
      </c>
      <c r="B69" s="4">
        <v>20</v>
      </c>
      <c r="C69" s="4">
        <v>13.82</v>
      </c>
      <c r="D69" s="4">
        <v>9.92</v>
      </c>
      <c r="F69" s="5">
        <v>0.49079754601226994</v>
      </c>
      <c r="G69" s="5">
        <v>0.3391411042944785</v>
      </c>
      <c r="H69" s="5">
        <v>0.21683060109289617</v>
      </c>
      <c r="J69" s="19">
        <v>0.37913</v>
      </c>
      <c r="L69" s="5">
        <f t="shared" si="6"/>
        <v>0.1860760736196319</v>
      </c>
      <c r="M69" s="5">
        <f t="shared" si="7"/>
        <v>0.12857856687116564</v>
      </c>
      <c r="N69" s="5">
        <f t="shared" si="8"/>
        <v>0.08220698579234974</v>
      </c>
    </row>
    <row r="70" spans="1:14" ht="15.75">
      <c r="A70" s="2">
        <v>1565</v>
      </c>
      <c r="B70" s="4">
        <v>20.25</v>
      </c>
      <c r="C70" s="4">
        <v>13.66</v>
      </c>
      <c r="D70" s="4">
        <v>11.19</v>
      </c>
      <c r="F70" s="5">
        <v>0.49693251533742333</v>
      </c>
      <c r="G70" s="5">
        <v>0.33521472392638035</v>
      </c>
      <c r="H70" s="5">
        <v>0.24459016393442623</v>
      </c>
      <c r="J70" s="19">
        <v>0.37913</v>
      </c>
      <c r="L70" s="5">
        <f t="shared" si="6"/>
        <v>0.1884020245398773</v>
      </c>
      <c r="M70" s="5">
        <f t="shared" si="7"/>
        <v>0.1270899582822086</v>
      </c>
      <c r="N70" s="5">
        <f t="shared" si="8"/>
        <v>0.09273146885245902</v>
      </c>
    </row>
    <row r="71" spans="1:14" ht="15.75">
      <c r="A71" s="2">
        <v>1566</v>
      </c>
      <c r="B71" s="4">
        <v>21.37</v>
      </c>
      <c r="C71" s="4">
        <v>14.66</v>
      </c>
      <c r="D71" s="4">
        <v>16.73</v>
      </c>
      <c r="F71" s="5">
        <v>0.5244171779141105</v>
      </c>
      <c r="G71" s="5">
        <v>0.3597546012269939</v>
      </c>
      <c r="H71" s="5">
        <v>0.36568306010928964</v>
      </c>
      <c r="J71" s="19">
        <v>0.37913</v>
      </c>
      <c r="L71" s="5">
        <f t="shared" si="6"/>
        <v>0.1988222846625767</v>
      </c>
      <c r="M71" s="5">
        <f t="shared" si="7"/>
        <v>0.1363937619631902</v>
      </c>
      <c r="N71" s="5">
        <f t="shared" si="8"/>
        <v>0.13864141857923498</v>
      </c>
    </row>
    <row r="72" spans="1:14" ht="15.75">
      <c r="A72" s="2">
        <v>1567</v>
      </c>
      <c r="B72" s="4">
        <v>30.59</v>
      </c>
      <c r="C72" s="4">
        <v>16.78</v>
      </c>
      <c r="D72" s="4">
        <v>11.61</v>
      </c>
      <c r="F72" s="5">
        <v>0.7506748466257669</v>
      </c>
      <c r="G72" s="5">
        <v>0.41177914110429453</v>
      </c>
      <c r="H72" s="5">
        <v>0.25377049180327865</v>
      </c>
      <c r="J72" s="19">
        <v>0.37913</v>
      </c>
      <c r="L72" s="5">
        <f t="shared" si="6"/>
        <v>0.28460335460122704</v>
      </c>
      <c r="M72" s="5">
        <f t="shared" si="7"/>
        <v>0.1561178257668712</v>
      </c>
      <c r="N72" s="5">
        <f t="shared" si="8"/>
        <v>0.09621200655737704</v>
      </c>
    </row>
    <row r="73" spans="1:14" ht="15.75">
      <c r="A73" s="2">
        <v>1568</v>
      </c>
      <c r="B73" s="4">
        <v>35.92</v>
      </c>
      <c r="C73" s="4">
        <v>21.01</v>
      </c>
      <c r="D73" s="4">
        <v>15.72</v>
      </c>
      <c r="F73" s="5">
        <v>0.8814723926380369</v>
      </c>
      <c r="G73" s="5">
        <v>0.5155828220858896</v>
      </c>
      <c r="H73" s="5">
        <v>0.3436065573770492</v>
      </c>
      <c r="J73" s="19">
        <v>0.37913</v>
      </c>
      <c r="L73" s="5">
        <f t="shared" si="6"/>
        <v>0.33419262822085893</v>
      </c>
      <c r="M73" s="5">
        <f t="shared" si="7"/>
        <v>0.19547291533742334</v>
      </c>
      <c r="N73" s="5">
        <f t="shared" si="8"/>
        <v>0.13027155409836066</v>
      </c>
    </row>
    <row r="74" spans="1:14" ht="15.75">
      <c r="A74" s="2">
        <v>1569</v>
      </c>
      <c r="B74" s="4">
        <v>76.67</v>
      </c>
      <c r="C74" s="4">
        <v>32.6</v>
      </c>
      <c r="D74" s="4">
        <v>17.64</v>
      </c>
      <c r="F74" s="5">
        <v>1.8814723926380368</v>
      </c>
      <c r="G74" s="5">
        <v>0.8</v>
      </c>
      <c r="H74" s="5">
        <v>0.3855737704918033</v>
      </c>
      <c r="J74" s="19">
        <v>0.37913</v>
      </c>
      <c r="L74" s="5">
        <f t="shared" si="6"/>
        <v>0.7133226282208589</v>
      </c>
      <c r="M74" s="5">
        <f t="shared" si="7"/>
        <v>0.303304</v>
      </c>
      <c r="N74" s="5">
        <f t="shared" si="8"/>
        <v>0.1461825836065574</v>
      </c>
    </row>
    <row r="75" spans="1:14" ht="15.75">
      <c r="A75" s="2">
        <v>1570</v>
      </c>
      <c r="B75" s="4">
        <v>70.74</v>
      </c>
      <c r="C75" s="4">
        <v>37.67</v>
      </c>
      <c r="D75" s="4">
        <v>19.3</v>
      </c>
      <c r="F75" s="5">
        <v>1.7359509202453987</v>
      </c>
      <c r="G75" s="5">
        <v>0.9244171779141105</v>
      </c>
      <c r="H75" s="5">
        <v>0.42185792349726775</v>
      </c>
      <c r="J75" s="19">
        <v>0.37913</v>
      </c>
      <c r="L75" s="5">
        <f t="shared" si="6"/>
        <v>0.658151072392638</v>
      </c>
      <c r="M75" s="5">
        <f t="shared" si="7"/>
        <v>0.35047428466257674</v>
      </c>
      <c r="N75" s="5">
        <f t="shared" si="8"/>
        <v>0.15993899453551913</v>
      </c>
    </row>
    <row r="76" spans="1:14" ht="15.75">
      <c r="A76" s="2">
        <v>1571</v>
      </c>
      <c r="B76" s="4">
        <v>80.43</v>
      </c>
      <c r="C76" s="4">
        <v>41.84</v>
      </c>
      <c r="D76" s="4">
        <v>23</v>
      </c>
      <c r="F76" s="5">
        <v>1.9737423312883438</v>
      </c>
      <c r="G76" s="5">
        <v>1.0267484662576687</v>
      </c>
      <c r="H76" s="5">
        <v>0.5027322404371585</v>
      </c>
      <c r="J76" s="19">
        <v>0.3683</v>
      </c>
      <c r="L76" s="5">
        <f t="shared" si="6"/>
        <v>0.726929300613497</v>
      </c>
      <c r="M76" s="5">
        <f t="shared" si="7"/>
        <v>0.3781514601226994</v>
      </c>
      <c r="N76" s="5">
        <f t="shared" si="8"/>
        <v>0.18515628415300547</v>
      </c>
    </row>
    <row r="77" spans="1:14" ht="15.75">
      <c r="A77" s="2">
        <v>1572</v>
      </c>
      <c r="C77" s="4">
        <v>27.53</v>
      </c>
      <c r="D77" s="4">
        <v>19.49</v>
      </c>
      <c r="F77" s="5">
        <v>0</v>
      </c>
      <c r="G77" s="5">
        <v>0.6755828220858896</v>
      </c>
      <c r="H77" s="5">
        <v>0.4260109289617486</v>
      </c>
      <c r="J77" s="19">
        <v>0.3683</v>
      </c>
      <c r="L77" s="5">
        <f t="shared" si="6"/>
        <v>0</v>
      </c>
      <c r="M77" s="5">
        <f t="shared" si="7"/>
        <v>0.24881715337423316</v>
      </c>
      <c r="N77" s="5">
        <f t="shared" si="8"/>
        <v>0.15689982513661202</v>
      </c>
    </row>
    <row r="78" spans="1:14" ht="15.75">
      <c r="A78" s="2">
        <v>1573</v>
      </c>
      <c r="B78" s="4">
        <v>42</v>
      </c>
      <c r="C78" s="4">
        <v>24.13</v>
      </c>
      <c r="D78" s="4">
        <v>17.52</v>
      </c>
      <c r="F78" s="5">
        <v>1.030674846625767</v>
      </c>
      <c r="G78" s="5">
        <v>0.5921472392638036</v>
      </c>
      <c r="H78" s="5">
        <v>0.3829508196721311</v>
      </c>
      <c r="J78" s="19">
        <v>0.35807</v>
      </c>
      <c r="L78" s="5">
        <f t="shared" si="6"/>
        <v>0.36905374233128835</v>
      </c>
      <c r="M78" s="5">
        <f t="shared" si="7"/>
        <v>0.21203016196319016</v>
      </c>
      <c r="N78" s="5">
        <f t="shared" si="8"/>
        <v>0.1371232</v>
      </c>
    </row>
    <row r="79" spans="1:14" ht="15.75">
      <c r="A79" s="2">
        <v>1574</v>
      </c>
      <c r="B79" s="4">
        <v>43.27</v>
      </c>
      <c r="C79" s="4">
        <v>19.74</v>
      </c>
      <c r="D79" s="4">
        <v>17.06</v>
      </c>
      <c r="F79" s="5">
        <v>1.061840490797546</v>
      </c>
      <c r="G79" s="5">
        <v>0.4844171779141104</v>
      </c>
      <c r="H79" s="5">
        <v>0.37289617486338794</v>
      </c>
      <c r="J79" s="19">
        <v>0.34375</v>
      </c>
      <c r="L79" s="5">
        <f t="shared" si="6"/>
        <v>0.36500766871165646</v>
      </c>
      <c r="M79" s="5">
        <f t="shared" si="7"/>
        <v>0.16651840490797545</v>
      </c>
      <c r="N79" s="5">
        <f t="shared" si="8"/>
        <v>0.1281830601092896</v>
      </c>
    </row>
    <row r="80" spans="1:14" ht="15.75">
      <c r="A80" s="2">
        <v>1575</v>
      </c>
      <c r="B80" s="4">
        <v>35.79</v>
      </c>
      <c r="C80" s="4">
        <v>17.92</v>
      </c>
      <c r="D80" s="4">
        <v>12.62</v>
      </c>
      <c r="F80" s="5">
        <v>0.878282208588957</v>
      </c>
      <c r="G80" s="5">
        <v>0.4397546012269939</v>
      </c>
      <c r="H80" s="5">
        <v>0.2758469945355191</v>
      </c>
      <c r="J80" s="19">
        <v>0.34375</v>
      </c>
      <c r="L80" s="5">
        <f t="shared" si="6"/>
        <v>0.30190950920245396</v>
      </c>
      <c r="M80" s="5">
        <f t="shared" si="7"/>
        <v>0.15116564417177916</v>
      </c>
      <c r="N80" s="5">
        <f t="shared" si="8"/>
        <v>0.09482240437158468</v>
      </c>
    </row>
    <row r="81" spans="1:14" ht="15.75">
      <c r="A81" s="2">
        <v>1576</v>
      </c>
      <c r="C81" s="4">
        <v>11.84</v>
      </c>
      <c r="D81" s="4">
        <v>10.06</v>
      </c>
      <c r="F81" s="5">
        <v>0</v>
      </c>
      <c r="G81" s="5">
        <v>0.2905521472392638</v>
      </c>
      <c r="H81" s="5">
        <v>0.21989071038251368</v>
      </c>
      <c r="J81" s="19">
        <v>0.34375</v>
      </c>
      <c r="L81" s="5">
        <f t="shared" si="6"/>
        <v>0</v>
      </c>
      <c r="M81" s="5">
        <f t="shared" si="7"/>
        <v>0.09987730061349694</v>
      </c>
      <c r="N81" s="5">
        <f t="shared" si="8"/>
        <v>0.07558743169398907</v>
      </c>
    </row>
    <row r="82" spans="1:14" ht="15.75">
      <c r="A82" s="2">
        <v>1577</v>
      </c>
      <c r="C82" s="4">
        <v>8.78</v>
      </c>
      <c r="F82" s="5">
        <v>0</v>
      </c>
      <c r="G82" s="5">
        <v>0.2154601226993865</v>
      </c>
      <c r="H82" s="5">
        <v>0</v>
      </c>
      <c r="J82" s="19">
        <v>0.34375</v>
      </c>
      <c r="L82" s="5">
        <f t="shared" si="6"/>
        <v>0</v>
      </c>
      <c r="M82" s="5">
        <f t="shared" si="7"/>
        <v>0.07406441717791411</v>
      </c>
      <c r="N82" s="5">
        <f t="shared" si="8"/>
        <v>0</v>
      </c>
    </row>
    <row r="83" spans="1:14" ht="15.75">
      <c r="A83" s="2">
        <v>1578</v>
      </c>
      <c r="B83" s="4">
        <v>21.68</v>
      </c>
      <c r="C83" s="4">
        <v>12.34</v>
      </c>
      <c r="F83" s="5">
        <v>0.5320245398773006</v>
      </c>
      <c r="G83" s="5">
        <v>0.30282208588957055</v>
      </c>
      <c r="H83" s="5">
        <v>0</v>
      </c>
      <c r="J83" s="19">
        <v>0.34375</v>
      </c>
      <c r="L83" s="5">
        <f t="shared" si="6"/>
        <v>0.18288343558282208</v>
      </c>
      <c r="M83" s="5">
        <f t="shared" si="7"/>
        <v>0.10409509202453987</v>
      </c>
      <c r="N83" s="5">
        <f t="shared" si="8"/>
        <v>0</v>
      </c>
    </row>
    <row r="84" spans="1:14" ht="15.75">
      <c r="A84" s="2">
        <v>1579</v>
      </c>
      <c r="F84" s="5">
        <v>0</v>
      </c>
      <c r="G84" s="5">
        <v>0</v>
      </c>
      <c r="H84" s="5">
        <v>0</v>
      </c>
      <c r="J84" s="19">
        <v>0.34375</v>
      </c>
      <c r="L84" s="5">
        <f t="shared" si="6"/>
        <v>0</v>
      </c>
      <c r="M84" s="5">
        <f t="shared" si="7"/>
        <v>0</v>
      </c>
      <c r="N84" s="5">
        <f t="shared" si="8"/>
        <v>0</v>
      </c>
    </row>
    <row r="85" spans="1:14" ht="15.75">
      <c r="A85" s="2">
        <v>1580</v>
      </c>
      <c r="F85" s="5">
        <v>0</v>
      </c>
      <c r="G85" s="5">
        <v>0</v>
      </c>
      <c r="H85" s="5">
        <v>0</v>
      </c>
      <c r="J85" s="19">
        <v>0.34375</v>
      </c>
      <c r="L85" s="5">
        <f t="shared" si="6"/>
        <v>0</v>
      </c>
      <c r="M85" s="5">
        <f t="shared" si="7"/>
        <v>0</v>
      </c>
      <c r="N85" s="5">
        <f t="shared" si="8"/>
        <v>0</v>
      </c>
    </row>
    <row r="86" spans="1:14" ht="15.75">
      <c r="A86" s="2">
        <v>1581</v>
      </c>
      <c r="B86" s="4">
        <v>48</v>
      </c>
      <c r="C86" s="4">
        <v>21.57</v>
      </c>
      <c r="D86" s="4">
        <v>12.71</v>
      </c>
      <c r="F86" s="5">
        <v>1.177914110429448</v>
      </c>
      <c r="G86" s="5">
        <v>0.5293251533742331</v>
      </c>
      <c r="H86" s="5">
        <v>0.27781420765027326</v>
      </c>
      <c r="J86" s="19">
        <v>0.34375</v>
      </c>
      <c r="L86" s="5">
        <f t="shared" si="6"/>
        <v>0.40490797546012275</v>
      </c>
      <c r="M86" s="5">
        <f t="shared" si="7"/>
        <v>0.18195552147239263</v>
      </c>
      <c r="N86" s="5">
        <f t="shared" si="8"/>
        <v>0.09549863387978143</v>
      </c>
    </row>
    <row r="87" spans="1:14" ht="15.75">
      <c r="A87" s="2">
        <v>1582</v>
      </c>
      <c r="B87" s="4">
        <v>34.83</v>
      </c>
      <c r="C87" s="4">
        <v>12.79</v>
      </c>
      <c r="D87" s="4">
        <v>12.21</v>
      </c>
      <c r="F87" s="5">
        <v>0.8547239263803681</v>
      </c>
      <c r="G87" s="5">
        <v>0.3138650306748466</v>
      </c>
      <c r="H87" s="5">
        <v>0.26688524590163937</v>
      </c>
      <c r="J87" s="19">
        <v>0.34375</v>
      </c>
      <c r="L87" s="5">
        <f t="shared" si="6"/>
        <v>0.2938113496932515</v>
      </c>
      <c r="M87" s="5">
        <f t="shared" si="7"/>
        <v>0.10789110429447853</v>
      </c>
      <c r="N87" s="5">
        <f t="shared" si="8"/>
        <v>0.09174180327868853</v>
      </c>
    </row>
    <row r="88" spans="1:14" ht="15.75">
      <c r="A88" s="2">
        <v>1583</v>
      </c>
      <c r="B88" s="4">
        <v>27.99</v>
      </c>
      <c r="C88" s="4">
        <v>19.32</v>
      </c>
      <c r="D88" s="4">
        <v>13.7</v>
      </c>
      <c r="F88" s="5">
        <v>0.6868711656441717</v>
      </c>
      <c r="G88" s="5">
        <v>0.47411042944785275</v>
      </c>
      <c r="H88" s="5">
        <v>0.2994535519125683</v>
      </c>
      <c r="J88" s="19">
        <v>0.34375</v>
      </c>
      <c r="L88" s="5">
        <f t="shared" si="6"/>
        <v>0.23611196319018402</v>
      </c>
      <c r="M88" s="5">
        <f t="shared" si="7"/>
        <v>0.1629754601226994</v>
      </c>
      <c r="N88" s="5">
        <f t="shared" si="8"/>
        <v>0.10293715846994535</v>
      </c>
    </row>
    <row r="89" spans="1:14" ht="15.75">
      <c r="A89" s="2">
        <v>1584</v>
      </c>
      <c r="B89" s="4">
        <v>35.99</v>
      </c>
      <c r="C89" s="4">
        <v>26.99</v>
      </c>
      <c r="D89" s="4">
        <v>21.11</v>
      </c>
      <c r="F89" s="5">
        <v>0.8831901840490798</v>
      </c>
      <c r="G89" s="5">
        <v>0.6623312883435583</v>
      </c>
      <c r="H89" s="5">
        <v>0.4614207650273224</v>
      </c>
      <c r="J89" s="19">
        <v>0.34375</v>
      </c>
      <c r="L89" s="5">
        <f t="shared" si="6"/>
        <v>0.3035966257668712</v>
      </c>
      <c r="M89" s="5">
        <f t="shared" si="7"/>
        <v>0.22767638036809815</v>
      </c>
      <c r="N89" s="5">
        <f t="shared" si="8"/>
        <v>0.15861338797814206</v>
      </c>
    </row>
    <row r="90" spans="1:14" ht="15.75">
      <c r="A90" s="2">
        <v>1585</v>
      </c>
      <c r="B90" s="4">
        <v>44.39</v>
      </c>
      <c r="C90" s="4">
        <v>33.39</v>
      </c>
      <c r="D90" s="4">
        <v>21.1</v>
      </c>
      <c r="F90" s="5">
        <v>1.0893251533742332</v>
      </c>
      <c r="G90" s="5">
        <v>0.8193865030674847</v>
      </c>
      <c r="H90" s="5">
        <v>0.4612021857923498</v>
      </c>
      <c r="J90" s="19">
        <v>0.34375</v>
      </c>
      <c r="L90" s="5">
        <f t="shared" si="6"/>
        <v>0.37445552147239264</v>
      </c>
      <c r="M90" s="5">
        <f t="shared" si="7"/>
        <v>0.2816641104294479</v>
      </c>
      <c r="N90" s="5">
        <f t="shared" si="8"/>
        <v>0.15853825136612024</v>
      </c>
    </row>
    <row r="91" spans="1:14" ht="15.75">
      <c r="A91" s="2">
        <v>1586</v>
      </c>
      <c r="C91" s="4">
        <v>25.74</v>
      </c>
      <c r="D91" s="4">
        <v>20.78</v>
      </c>
      <c r="F91" s="5">
        <v>0</v>
      </c>
      <c r="G91" s="5">
        <v>0.6316564417177913</v>
      </c>
      <c r="H91" s="5">
        <v>0.4542076502732241</v>
      </c>
      <c r="J91" s="19">
        <v>0.34375</v>
      </c>
      <c r="L91" s="5">
        <f t="shared" si="6"/>
        <v>0</v>
      </c>
      <c r="M91" s="5">
        <f t="shared" si="7"/>
        <v>0.21713190184049078</v>
      </c>
      <c r="N91" s="5">
        <f t="shared" si="8"/>
        <v>0.15613387978142076</v>
      </c>
    </row>
    <row r="92" spans="1:14" ht="15.75">
      <c r="A92" s="2">
        <v>1587</v>
      </c>
      <c r="C92" s="4">
        <v>23.09</v>
      </c>
      <c r="D92" s="4">
        <v>13.88</v>
      </c>
      <c r="F92" s="5">
        <v>0</v>
      </c>
      <c r="G92" s="5">
        <v>0.5666257668711656</v>
      </c>
      <c r="H92" s="5">
        <v>0.3033879781420765</v>
      </c>
      <c r="J92" s="19">
        <v>0.34375</v>
      </c>
      <c r="L92" s="5">
        <f aca="true" t="shared" si="9" ref="L92:L155">$J92*F92</f>
        <v>0</v>
      </c>
      <c r="M92" s="5">
        <f aca="true" t="shared" si="10" ref="M92:M155">$J92*G92</f>
        <v>0.19477760736196317</v>
      </c>
      <c r="N92" s="5">
        <f aca="true" t="shared" si="11" ref="N92:N155">$J92*H92</f>
        <v>0.1042896174863388</v>
      </c>
    </row>
    <row r="93" spans="1:14" ht="15.75">
      <c r="A93" s="2">
        <v>1588</v>
      </c>
      <c r="B93" s="4">
        <v>36.11</v>
      </c>
      <c r="C93" s="4">
        <v>19.12</v>
      </c>
      <c r="D93" s="4">
        <v>16.39</v>
      </c>
      <c r="F93" s="5">
        <v>0.8861349693251533</v>
      </c>
      <c r="G93" s="5">
        <v>0.4692024539877301</v>
      </c>
      <c r="H93" s="5">
        <v>0.3582513661202186</v>
      </c>
      <c r="J93" s="19">
        <v>0.34375</v>
      </c>
      <c r="L93" s="5">
        <f t="shared" si="9"/>
        <v>0.30460889570552147</v>
      </c>
      <c r="M93" s="5">
        <f t="shared" si="10"/>
        <v>0.16128834355828223</v>
      </c>
      <c r="N93" s="5">
        <f t="shared" si="11"/>
        <v>0.12314890710382513</v>
      </c>
    </row>
    <row r="94" spans="1:14" ht="15.75">
      <c r="A94" s="2">
        <v>1589</v>
      </c>
      <c r="B94" s="4">
        <v>40.41</v>
      </c>
      <c r="C94" s="4">
        <v>20.64</v>
      </c>
      <c r="D94" s="4">
        <v>12</v>
      </c>
      <c r="F94" s="5">
        <v>0.9916564417177913</v>
      </c>
      <c r="G94" s="5">
        <v>0.5065030674846626</v>
      </c>
      <c r="H94" s="5">
        <v>0.26229508196721313</v>
      </c>
      <c r="J94" s="19">
        <v>0.34375</v>
      </c>
      <c r="L94" s="5">
        <f t="shared" si="9"/>
        <v>0.3408819018404908</v>
      </c>
      <c r="M94" s="5">
        <f t="shared" si="10"/>
        <v>0.17411042944785277</v>
      </c>
      <c r="N94" s="5">
        <f t="shared" si="11"/>
        <v>0.09016393442622951</v>
      </c>
    </row>
    <row r="95" spans="1:14" ht="15.75">
      <c r="A95" s="2">
        <v>1590</v>
      </c>
      <c r="B95" s="4">
        <v>68.47</v>
      </c>
      <c r="C95" s="4">
        <v>34.65</v>
      </c>
      <c r="D95" s="4">
        <v>14.35</v>
      </c>
      <c r="F95" s="5">
        <v>1.6802453987730062</v>
      </c>
      <c r="G95" s="5">
        <v>0.8503067484662576</v>
      </c>
      <c r="H95" s="5">
        <v>0.31366120218579235</v>
      </c>
      <c r="J95" s="19">
        <v>0.34375</v>
      </c>
      <c r="L95" s="5">
        <f t="shared" si="9"/>
        <v>0.5775843558282209</v>
      </c>
      <c r="M95" s="5">
        <f t="shared" si="10"/>
        <v>0.29229294478527607</v>
      </c>
      <c r="N95" s="5">
        <f t="shared" si="11"/>
        <v>0.10782103825136612</v>
      </c>
    </row>
    <row r="96" spans="1:14" ht="15.75">
      <c r="A96" s="2">
        <v>1591</v>
      </c>
      <c r="B96" s="4">
        <v>37.54</v>
      </c>
      <c r="C96" s="4">
        <v>24.04</v>
      </c>
      <c r="D96" s="4">
        <v>9.35</v>
      </c>
      <c r="F96" s="5">
        <v>0.9212269938650307</v>
      </c>
      <c r="G96" s="5">
        <v>0.5899386503067484</v>
      </c>
      <c r="H96" s="5">
        <v>0.20437158469945355</v>
      </c>
      <c r="J96" s="19">
        <v>0.34375</v>
      </c>
      <c r="L96" s="5">
        <f t="shared" si="9"/>
        <v>0.3166717791411043</v>
      </c>
      <c r="M96" s="5">
        <f t="shared" si="10"/>
        <v>0.20279141104294476</v>
      </c>
      <c r="N96" s="5">
        <f t="shared" si="11"/>
        <v>0.07025273224043715</v>
      </c>
    </row>
    <row r="97" spans="1:14" ht="15.75">
      <c r="A97" s="2">
        <v>1592</v>
      </c>
      <c r="B97" s="4">
        <v>30.78</v>
      </c>
      <c r="C97" s="4">
        <v>20.6</v>
      </c>
      <c r="D97" s="4">
        <v>18.24</v>
      </c>
      <c r="F97" s="5">
        <v>0.7553374233128834</v>
      </c>
      <c r="G97" s="5">
        <v>0.5055214723926381</v>
      </c>
      <c r="H97" s="5">
        <v>0.3986885245901639</v>
      </c>
      <c r="J97" s="19">
        <v>0.34375</v>
      </c>
      <c r="L97" s="5">
        <f t="shared" si="9"/>
        <v>0.2596472392638037</v>
      </c>
      <c r="M97" s="5">
        <f t="shared" si="10"/>
        <v>0.17377300613496935</v>
      </c>
      <c r="N97" s="5">
        <f t="shared" si="11"/>
        <v>0.13704918032786884</v>
      </c>
    </row>
    <row r="98" spans="1:14" ht="15.75">
      <c r="A98" s="2">
        <v>1593</v>
      </c>
      <c r="B98" s="4">
        <v>38.25</v>
      </c>
      <c r="C98" s="4">
        <v>27.19</v>
      </c>
      <c r="D98" s="4">
        <v>15.48</v>
      </c>
      <c r="F98" s="5">
        <v>0.9386503067484663</v>
      </c>
      <c r="G98" s="5">
        <v>0.667239263803681</v>
      </c>
      <c r="H98" s="5">
        <v>0.3383606557377049</v>
      </c>
      <c r="J98" s="19">
        <v>0.34375</v>
      </c>
      <c r="L98" s="5">
        <f t="shared" si="9"/>
        <v>0.32266104294478526</v>
      </c>
      <c r="M98" s="5">
        <f t="shared" si="10"/>
        <v>0.22936349693251534</v>
      </c>
      <c r="N98" s="5">
        <f t="shared" si="11"/>
        <v>0.11631147540983607</v>
      </c>
    </row>
    <row r="99" spans="1:14" ht="15.75">
      <c r="A99" s="2">
        <v>1594</v>
      </c>
      <c r="B99" s="4">
        <v>47.37</v>
      </c>
      <c r="C99" s="4">
        <v>29.64</v>
      </c>
      <c r="D99" s="4">
        <v>29.04</v>
      </c>
      <c r="F99" s="5">
        <v>1.1624539877300613</v>
      </c>
      <c r="G99" s="5">
        <v>0.7273619631901841</v>
      </c>
      <c r="H99" s="5">
        <v>0.6347540983606558</v>
      </c>
      <c r="J99" s="19">
        <v>0.34375</v>
      </c>
      <c r="L99" s="5">
        <f t="shared" si="9"/>
        <v>0.39959355828220855</v>
      </c>
      <c r="M99" s="5">
        <f t="shared" si="10"/>
        <v>0.2500306748466258</v>
      </c>
      <c r="N99" s="5">
        <f t="shared" si="11"/>
        <v>0.2181967213114754</v>
      </c>
    </row>
    <row r="100" spans="1:14" ht="15.75">
      <c r="A100" s="2">
        <v>1595</v>
      </c>
      <c r="B100" s="4">
        <v>60.77</v>
      </c>
      <c r="C100" s="4">
        <v>41.56</v>
      </c>
      <c r="D100" s="4">
        <v>27.09</v>
      </c>
      <c r="F100" s="5">
        <v>1.4912883435582822</v>
      </c>
      <c r="G100" s="5">
        <v>1.019877300613497</v>
      </c>
      <c r="H100" s="5">
        <v>0.5921311475409836</v>
      </c>
      <c r="J100" s="19">
        <v>0.33339</v>
      </c>
      <c r="L100" s="5">
        <f t="shared" si="9"/>
        <v>0.49718062085889575</v>
      </c>
      <c r="M100" s="5">
        <f t="shared" si="10"/>
        <v>0.3400168932515338</v>
      </c>
      <c r="N100" s="5">
        <f t="shared" si="11"/>
        <v>0.19741060327868853</v>
      </c>
    </row>
    <row r="101" spans="1:14" ht="15.75">
      <c r="A101" s="2">
        <v>1596</v>
      </c>
      <c r="B101" s="4">
        <v>46.44</v>
      </c>
      <c r="C101" s="4">
        <v>27.4</v>
      </c>
      <c r="D101" s="4">
        <v>25.37</v>
      </c>
      <c r="F101" s="5">
        <v>1.1396319018404908</v>
      </c>
      <c r="G101" s="5">
        <v>0.6723926380368098</v>
      </c>
      <c r="H101" s="5">
        <v>0.5545355191256831</v>
      </c>
      <c r="J101" s="19">
        <v>0.32226</v>
      </c>
      <c r="L101" s="5">
        <f t="shared" si="9"/>
        <v>0.36725777668711657</v>
      </c>
      <c r="M101" s="5">
        <f t="shared" si="10"/>
        <v>0.21668525153374232</v>
      </c>
      <c r="N101" s="5">
        <f t="shared" si="11"/>
        <v>0.17870461639344262</v>
      </c>
    </row>
    <row r="102" spans="1:14" ht="15.75">
      <c r="A102" s="2">
        <v>1597</v>
      </c>
      <c r="B102" s="4">
        <v>50.83</v>
      </c>
      <c r="C102" s="4">
        <v>31.32</v>
      </c>
      <c r="D102" s="4">
        <v>18.1</v>
      </c>
      <c r="F102" s="5">
        <v>1.247361963190184</v>
      </c>
      <c r="G102" s="5">
        <v>0.7685889570552147</v>
      </c>
      <c r="H102" s="5">
        <v>0.3956284153005465</v>
      </c>
      <c r="J102" s="19">
        <v>0.32226</v>
      </c>
      <c r="L102" s="5">
        <f t="shared" si="9"/>
        <v>0.4019748662576687</v>
      </c>
      <c r="M102" s="5">
        <f t="shared" si="10"/>
        <v>0.24768547730061347</v>
      </c>
      <c r="N102" s="5">
        <f t="shared" si="11"/>
        <v>0.12749521311475412</v>
      </c>
    </row>
    <row r="103" spans="1:14" ht="15.75">
      <c r="A103" s="2">
        <v>1598</v>
      </c>
      <c r="B103" s="4">
        <v>48.88</v>
      </c>
      <c r="C103" s="4">
        <v>42.71</v>
      </c>
      <c r="D103" s="4">
        <v>27.1</v>
      </c>
      <c r="F103" s="5">
        <v>1.1995092024539877</v>
      </c>
      <c r="G103" s="5">
        <v>1.0480981595092025</v>
      </c>
      <c r="H103" s="5">
        <v>0.5923497267759563</v>
      </c>
      <c r="J103" s="19">
        <v>0.32226</v>
      </c>
      <c r="L103" s="5">
        <f t="shared" si="9"/>
        <v>0.3865538355828221</v>
      </c>
      <c r="M103" s="5">
        <f t="shared" si="10"/>
        <v>0.3377601128834356</v>
      </c>
      <c r="N103" s="5">
        <f t="shared" si="11"/>
        <v>0.19089062295081968</v>
      </c>
    </row>
    <row r="104" spans="1:14" ht="15.75">
      <c r="A104" s="2">
        <v>1599</v>
      </c>
      <c r="B104" s="4">
        <v>77.04</v>
      </c>
      <c r="C104" s="4">
        <v>35.78</v>
      </c>
      <c r="D104" s="4">
        <v>30.59</v>
      </c>
      <c r="F104" s="5">
        <v>1.890552147239264</v>
      </c>
      <c r="G104" s="5">
        <v>0.878036809815951</v>
      </c>
      <c r="H104" s="5">
        <v>0.6686338797814207</v>
      </c>
      <c r="J104" s="19">
        <v>0.32226</v>
      </c>
      <c r="L104" s="5">
        <f t="shared" si="9"/>
        <v>0.6092493349693252</v>
      </c>
      <c r="M104" s="5">
        <f t="shared" si="10"/>
        <v>0.28295614233128835</v>
      </c>
      <c r="N104" s="5">
        <f t="shared" si="11"/>
        <v>0.21547395409836065</v>
      </c>
    </row>
    <row r="105" spans="1:14" ht="15.75">
      <c r="A105" s="2">
        <v>1600</v>
      </c>
      <c r="C105" s="4">
        <v>45.68</v>
      </c>
      <c r="F105" s="5">
        <v>0</v>
      </c>
      <c r="G105" s="5">
        <v>1.1209815950920246</v>
      </c>
      <c r="H105" s="5">
        <v>0</v>
      </c>
      <c r="J105" s="19">
        <v>0.32226</v>
      </c>
      <c r="L105" s="5">
        <f t="shared" si="9"/>
        <v>0</v>
      </c>
      <c r="M105" s="5">
        <f t="shared" si="10"/>
        <v>0.36124752883435585</v>
      </c>
      <c r="N105" s="5">
        <f t="shared" si="11"/>
        <v>0</v>
      </c>
    </row>
    <row r="106" spans="1:14" ht="15.75">
      <c r="A106" s="2">
        <v>1601</v>
      </c>
      <c r="B106" s="4">
        <v>74.94</v>
      </c>
      <c r="C106" s="4">
        <v>32.94</v>
      </c>
      <c r="D106" s="4">
        <v>20.57</v>
      </c>
      <c r="F106" s="5">
        <v>1.8390184049079754</v>
      </c>
      <c r="G106" s="5">
        <v>0.8083435582822085</v>
      </c>
      <c r="H106" s="5">
        <v>0.44961748633879783</v>
      </c>
      <c r="J106" s="19">
        <v>0.32226</v>
      </c>
      <c r="L106" s="5">
        <f t="shared" si="9"/>
        <v>0.5926420711656442</v>
      </c>
      <c r="M106" s="5">
        <f t="shared" si="10"/>
        <v>0.2604967950920245</v>
      </c>
      <c r="N106" s="5">
        <f t="shared" si="11"/>
        <v>0.14489373114754098</v>
      </c>
    </row>
    <row r="107" spans="1:14" ht="15.75">
      <c r="A107" s="2">
        <v>1602</v>
      </c>
      <c r="C107" s="4">
        <v>27.45</v>
      </c>
      <c r="F107" s="5">
        <v>0</v>
      </c>
      <c r="G107" s="5">
        <v>0.6736196319018405</v>
      </c>
      <c r="H107" s="5">
        <v>0</v>
      </c>
      <c r="J107" s="19">
        <v>0.32226</v>
      </c>
      <c r="L107" s="5">
        <f t="shared" si="9"/>
        <v>0</v>
      </c>
      <c r="M107" s="5">
        <f t="shared" si="10"/>
        <v>0.21708066257668712</v>
      </c>
      <c r="N107" s="5">
        <f t="shared" si="11"/>
        <v>0</v>
      </c>
    </row>
    <row r="108" spans="1:14" ht="15.75">
      <c r="A108" s="2">
        <v>1603</v>
      </c>
      <c r="C108" s="4">
        <v>36.39</v>
      </c>
      <c r="D108" s="4">
        <v>26.34</v>
      </c>
      <c r="F108" s="5">
        <v>0</v>
      </c>
      <c r="G108" s="5">
        <v>0.8930061349693251</v>
      </c>
      <c r="H108" s="5">
        <v>0.5757377049180328</v>
      </c>
      <c r="J108" s="19">
        <v>0.3144</v>
      </c>
      <c r="L108" s="5">
        <f t="shared" si="9"/>
        <v>0</v>
      </c>
      <c r="M108" s="5">
        <f t="shared" si="10"/>
        <v>0.28076112883435583</v>
      </c>
      <c r="N108" s="5">
        <f t="shared" si="11"/>
        <v>0.1810119344262295</v>
      </c>
    </row>
    <row r="109" spans="1:14" ht="15.75">
      <c r="A109" s="2">
        <v>1604</v>
      </c>
      <c r="B109" s="4">
        <v>37.5</v>
      </c>
      <c r="C109" s="4">
        <v>23.54</v>
      </c>
      <c r="D109" s="4">
        <v>30.97</v>
      </c>
      <c r="F109" s="5">
        <v>0.9202453987730062</v>
      </c>
      <c r="G109" s="5">
        <v>0.5776687116564417</v>
      </c>
      <c r="H109" s="5">
        <v>0.6769398907103825</v>
      </c>
      <c r="J109" s="19">
        <v>0.3144</v>
      </c>
      <c r="L109" s="5">
        <f t="shared" si="9"/>
        <v>0.28932515337423315</v>
      </c>
      <c r="M109" s="5">
        <f t="shared" si="10"/>
        <v>0.18161904294478529</v>
      </c>
      <c r="N109" s="5">
        <f t="shared" si="11"/>
        <v>0.21282990163934426</v>
      </c>
    </row>
    <row r="110" spans="1:14" ht="15.75">
      <c r="A110" s="2">
        <v>1605</v>
      </c>
      <c r="C110" s="4">
        <v>32.31</v>
      </c>
      <c r="D110" s="4">
        <v>23.34</v>
      </c>
      <c r="F110" s="5">
        <v>0</v>
      </c>
      <c r="G110" s="5">
        <v>0.7928834355828221</v>
      </c>
      <c r="H110" s="5">
        <v>0.5101639344262295</v>
      </c>
      <c r="J110" s="19">
        <v>0.31186</v>
      </c>
      <c r="L110" s="5">
        <f t="shared" si="9"/>
        <v>0</v>
      </c>
      <c r="M110" s="5">
        <f t="shared" si="10"/>
        <v>0.24726862822085893</v>
      </c>
      <c r="N110" s="5">
        <f t="shared" si="11"/>
        <v>0.15909972459016394</v>
      </c>
    </row>
    <row r="111" spans="1:14" ht="15.75">
      <c r="A111" s="2">
        <v>1606</v>
      </c>
      <c r="B111" s="4">
        <v>78</v>
      </c>
      <c r="C111" s="4">
        <v>30.77</v>
      </c>
      <c r="D111" s="4">
        <v>27.59</v>
      </c>
      <c r="F111" s="5">
        <v>1.9141104294478528</v>
      </c>
      <c r="G111" s="5">
        <v>0.7550920245398773</v>
      </c>
      <c r="H111" s="5">
        <v>0.6030601092896175</v>
      </c>
      <c r="J111" s="19">
        <v>0.30692</v>
      </c>
      <c r="L111" s="5">
        <f t="shared" si="9"/>
        <v>0.587478773006135</v>
      </c>
      <c r="M111" s="5">
        <f t="shared" si="10"/>
        <v>0.23175284417177916</v>
      </c>
      <c r="N111" s="5">
        <f t="shared" si="11"/>
        <v>0.18509120874316942</v>
      </c>
    </row>
    <row r="112" spans="1:14" ht="15.75">
      <c r="A112" s="2">
        <v>1607</v>
      </c>
      <c r="D112" s="4">
        <v>28.76</v>
      </c>
      <c r="F112" s="5">
        <v>0</v>
      </c>
      <c r="G112" s="5">
        <v>0</v>
      </c>
      <c r="H112" s="5">
        <v>0.6286338797814208</v>
      </c>
      <c r="J112" s="19">
        <v>0.30692</v>
      </c>
      <c r="L112" s="5">
        <f t="shared" si="9"/>
        <v>0</v>
      </c>
      <c r="M112" s="5">
        <f t="shared" si="10"/>
        <v>0</v>
      </c>
      <c r="N112" s="5">
        <f t="shared" si="11"/>
        <v>0.1929403103825137</v>
      </c>
    </row>
    <row r="113" spans="1:14" ht="15.75">
      <c r="A113" s="2">
        <v>1608</v>
      </c>
      <c r="B113" s="4">
        <v>67.5</v>
      </c>
      <c r="C113" s="4">
        <v>23.58</v>
      </c>
      <c r="D113" s="4">
        <v>18.22</v>
      </c>
      <c r="F113" s="5">
        <v>1.656441717791411</v>
      </c>
      <c r="G113" s="5">
        <v>0.5786503067484662</v>
      </c>
      <c r="H113" s="5">
        <v>0.39825136612021855</v>
      </c>
      <c r="J113" s="19">
        <v>0.30692</v>
      </c>
      <c r="L113" s="5">
        <f t="shared" si="9"/>
        <v>0.5083950920245399</v>
      </c>
      <c r="M113" s="5">
        <f t="shared" si="10"/>
        <v>0.17759935214723926</v>
      </c>
      <c r="N113" s="5">
        <f t="shared" si="11"/>
        <v>0.12223130928961749</v>
      </c>
    </row>
    <row r="114" spans="1:14" ht="15.75">
      <c r="A114" s="2">
        <v>1609</v>
      </c>
      <c r="B114" s="4">
        <v>38.53</v>
      </c>
      <c r="C114" s="4">
        <v>20.48</v>
      </c>
      <c r="D114" s="4">
        <v>18.24</v>
      </c>
      <c r="F114" s="5">
        <v>0.9455214723926381</v>
      </c>
      <c r="G114" s="5">
        <v>0.5025766871165644</v>
      </c>
      <c r="H114" s="5">
        <v>0.3986885245901639</v>
      </c>
      <c r="J114" s="19">
        <v>0.30692</v>
      </c>
      <c r="L114" s="5">
        <f t="shared" si="9"/>
        <v>0.2901994503067485</v>
      </c>
      <c r="M114" s="5">
        <f t="shared" si="10"/>
        <v>0.15425083680981597</v>
      </c>
      <c r="N114" s="5">
        <f t="shared" si="11"/>
        <v>0.12236548196721311</v>
      </c>
    </row>
    <row r="115" spans="1:14" ht="15.75">
      <c r="A115" s="2">
        <v>1610</v>
      </c>
      <c r="B115" s="4">
        <v>40</v>
      </c>
      <c r="C115" s="4">
        <v>21.15</v>
      </c>
      <c r="D115" s="4">
        <v>26.62</v>
      </c>
      <c r="F115" s="5">
        <v>0.9815950920245399</v>
      </c>
      <c r="G115" s="5">
        <v>0.5190184049079755</v>
      </c>
      <c r="H115" s="5">
        <v>0.5818579234972677</v>
      </c>
      <c r="J115" s="19">
        <v>0.30692</v>
      </c>
      <c r="L115" s="5">
        <f t="shared" si="9"/>
        <v>0.3012711656441718</v>
      </c>
      <c r="M115" s="5">
        <f t="shared" si="10"/>
        <v>0.15929712883435584</v>
      </c>
      <c r="N115" s="5">
        <f t="shared" si="11"/>
        <v>0.17858383387978144</v>
      </c>
    </row>
    <row r="116" spans="1:14" ht="15.75">
      <c r="A116" s="2">
        <v>1611</v>
      </c>
      <c r="B116" s="4">
        <v>40</v>
      </c>
      <c r="C116" s="4">
        <v>19.13</v>
      </c>
      <c r="D116" s="4">
        <v>22.23</v>
      </c>
      <c r="F116" s="5">
        <v>0.9815950920245399</v>
      </c>
      <c r="G116" s="5">
        <v>0.4694478527607362</v>
      </c>
      <c r="H116" s="5">
        <v>0.4859016393442623</v>
      </c>
      <c r="J116" s="19">
        <v>0.30692</v>
      </c>
      <c r="L116" s="5">
        <f t="shared" si="9"/>
        <v>0.3012711656441718</v>
      </c>
      <c r="M116" s="5">
        <f t="shared" si="10"/>
        <v>0.14408293496932517</v>
      </c>
      <c r="N116" s="5">
        <f t="shared" si="11"/>
        <v>0.149132931147541</v>
      </c>
    </row>
    <row r="117" spans="1:14" ht="15.75">
      <c r="A117" s="2">
        <v>1612</v>
      </c>
      <c r="B117" s="4">
        <v>48</v>
      </c>
      <c r="C117" s="4">
        <v>18.15</v>
      </c>
      <c r="D117" s="4">
        <v>27.1</v>
      </c>
      <c r="F117" s="5">
        <v>1.177914110429448</v>
      </c>
      <c r="G117" s="5">
        <v>0.44539877300613495</v>
      </c>
      <c r="H117" s="5">
        <v>0.5923497267759563</v>
      </c>
      <c r="J117" s="19">
        <v>0.30692</v>
      </c>
      <c r="L117" s="5">
        <f t="shared" si="9"/>
        <v>0.3615253987730062</v>
      </c>
      <c r="M117" s="5">
        <f t="shared" si="10"/>
        <v>0.13670179141104294</v>
      </c>
      <c r="N117" s="5">
        <f t="shared" si="11"/>
        <v>0.18180397814207652</v>
      </c>
    </row>
    <row r="118" spans="1:14" ht="15.75">
      <c r="A118" s="2">
        <v>1613</v>
      </c>
      <c r="C118" s="4">
        <v>31.13</v>
      </c>
      <c r="D118" s="4">
        <v>27.36</v>
      </c>
      <c r="F118" s="5">
        <v>0</v>
      </c>
      <c r="G118" s="5">
        <v>0.7639263803680981</v>
      </c>
      <c r="H118" s="5">
        <v>0.5980327868852459</v>
      </c>
      <c r="J118" s="19">
        <v>0.30692</v>
      </c>
      <c r="L118" s="5">
        <f t="shared" si="9"/>
        <v>0</v>
      </c>
      <c r="M118" s="5">
        <f t="shared" si="10"/>
        <v>0.23446428466257668</v>
      </c>
      <c r="N118" s="5">
        <f t="shared" si="11"/>
        <v>0.18354822295081968</v>
      </c>
    </row>
    <row r="119" spans="1:14" ht="15.75">
      <c r="A119" s="2">
        <v>1614</v>
      </c>
      <c r="B119" s="4">
        <v>77.73</v>
      </c>
      <c r="C119" s="4">
        <v>50.23</v>
      </c>
      <c r="D119" s="4">
        <v>31.54</v>
      </c>
      <c r="F119" s="5">
        <v>1.9074846625766873</v>
      </c>
      <c r="G119" s="5">
        <v>1.232638036809816</v>
      </c>
      <c r="H119" s="5">
        <v>0.6893989071038251</v>
      </c>
      <c r="J119" s="19">
        <v>0.30692</v>
      </c>
      <c r="L119" s="5">
        <f t="shared" si="9"/>
        <v>0.5854451926380368</v>
      </c>
      <c r="M119" s="5">
        <f t="shared" si="10"/>
        <v>0.37832126625766876</v>
      </c>
      <c r="N119" s="5">
        <f t="shared" si="11"/>
        <v>0.21159031256830602</v>
      </c>
    </row>
    <row r="120" spans="1:14" ht="15.75">
      <c r="A120" s="2">
        <v>1615</v>
      </c>
      <c r="C120" s="4">
        <v>26.88</v>
      </c>
      <c r="F120" s="5">
        <v>0</v>
      </c>
      <c r="G120" s="5">
        <v>0.6596319018404908</v>
      </c>
      <c r="H120" s="5">
        <v>0</v>
      </c>
      <c r="J120" s="19">
        <v>0.3033</v>
      </c>
      <c r="L120" s="5">
        <f t="shared" si="9"/>
        <v>0</v>
      </c>
      <c r="M120" s="5">
        <f t="shared" si="10"/>
        <v>0.20006635582822088</v>
      </c>
      <c r="N120" s="5">
        <f t="shared" si="11"/>
        <v>0</v>
      </c>
    </row>
    <row r="121" spans="1:14" ht="15.75">
      <c r="A121" s="2">
        <v>1616</v>
      </c>
      <c r="C121" s="4">
        <v>31.2</v>
      </c>
      <c r="D121" s="4">
        <v>21.02</v>
      </c>
      <c r="F121" s="5">
        <v>0</v>
      </c>
      <c r="G121" s="5">
        <v>0.7656441717791411</v>
      </c>
      <c r="H121" s="5">
        <v>0.4594535519125683</v>
      </c>
      <c r="J121" s="19">
        <v>0.29978</v>
      </c>
      <c r="L121" s="5">
        <f t="shared" si="9"/>
        <v>0</v>
      </c>
      <c r="M121" s="5">
        <f t="shared" si="10"/>
        <v>0.22952480981595091</v>
      </c>
      <c r="N121" s="5">
        <f t="shared" si="11"/>
        <v>0.13773498579234972</v>
      </c>
    </row>
    <row r="122" spans="1:14" ht="15.75">
      <c r="A122" s="2">
        <v>1617</v>
      </c>
      <c r="B122" s="4">
        <v>49</v>
      </c>
      <c r="C122" s="4">
        <v>15.83</v>
      </c>
      <c r="F122" s="5">
        <v>1.2024539877300613</v>
      </c>
      <c r="G122" s="5">
        <v>0.3884662576687117</v>
      </c>
      <c r="H122" s="5">
        <v>0</v>
      </c>
      <c r="J122" s="19">
        <v>0.28645</v>
      </c>
      <c r="L122" s="5">
        <f t="shared" si="9"/>
        <v>0.34444294478527604</v>
      </c>
      <c r="M122" s="5">
        <f t="shared" si="10"/>
        <v>0.11127615950920246</v>
      </c>
      <c r="N122" s="5">
        <f t="shared" si="11"/>
        <v>0</v>
      </c>
    </row>
    <row r="123" spans="1:14" ht="15.75">
      <c r="A123" s="2">
        <v>1618</v>
      </c>
      <c r="B123" s="4">
        <v>44.81</v>
      </c>
      <c r="C123" s="4">
        <v>26.9</v>
      </c>
      <c r="D123" s="4">
        <v>11.13</v>
      </c>
      <c r="F123" s="5">
        <v>1.0996319018404908</v>
      </c>
      <c r="G123" s="5">
        <v>0.660122699386503</v>
      </c>
      <c r="H123" s="5">
        <v>0.24327868852459017</v>
      </c>
      <c r="J123" s="19">
        <v>0.28645</v>
      </c>
      <c r="L123" s="5">
        <f t="shared" si="9"/>
        <v>0.31498955828220854</v>
      </c>
      <c r="M123" s="5">
        <f t="shared" si="10"/>
        <v>0.1890921472392638</v>
      </c>
      <c r="N123" s="5">
        <f t="shared" si="11"/>
        <v>0.06968718032786884</v>
      </c>
    </row>
    <row r="124" spans="1:14" ht="15.75">
      <c r="A124" s="2">
        <v>1619</v>
      </c>
      <c r="C124" s="4">
        <v>41.46</v>
      </c>
      <c r="F124" s="5">
        <v>0</v>
      </c>
      <c r="G124" s="5">
        <v>1.0174233128834356</v>
      </c>
      <c r="H124" s="5">
        <v>0</v>
      </c>
      <c r="L124" s="5">
        <f t="shared" si="9"/>
        <v>0</v>
      </c>
      <c r="M124" s="5">
        <f t="shared" si="10"/>
        <v>0</v>
      </c>
      <c r="N124" s="5">
        <f t="shared" si="11"/>
        <v>0</v>
      </c>
    </row>
    <row r="125" spans="1:14" ht="15.75">
      <c r="A125" s="2">
        <v>1620</v>
      </c>
      <c r="C125" s="4">
        <v>45.8</v>
      </c>
      <c r="D125" s="4">
        <v>34.84</v>
      </c>
      <c r="F125" s="5">
        <v>0</v>
      </c>
      <c r="G125" s="5">
        <v>1.123926380368098</v>
      </c>
      <c r="H125" s="5">
        <v>0.7615300546448088</v>
      </c>
      <c r="L125" s="5">
        <f t="shared" si="9"/>
        <v>0</v>
      </c>
      <c r="M125" s="5">
        <f t="shared" si="10"/>
        <v>0</v>
      </c>
      <c r="N125" s="5">
        <f t="shared" si="11"/>
        <v>0</v>
      </c>
    </row>
    <row r="126" spans="1:14" ht="15.75">
      <c r="A126" s="2">
        <v>1621</v>
      </c>
      <c r="B126" s="4">
        <v>141.38</v>
      </c>
      <c r="C126" s="4">
        <v>90</v>
      </c>
      <c r="D126" s="4">
        <v>79.91</v>
      </c>
      <c r="F126" s="5">
        <v>3.469447852760736</v>
      </c>
      <c r="G126" s="5">
        <v>2.208588957055215</v>
      </c>
      <c r="H126" s="5">
        <v>1.7466666666666666</v>
      </c>
      <c r="L126" s="5">
        <f t="shared" si="9"/>
        <v>0</v>
      </c>
      <c r="M126" s="5">
        <f t="shared" si="10"/>
        <v>0</v>
      </c>
      <c r="N126" s="5">
        <f t="shared" si="11"/>
        <v>0</v>
      </c>
    </row>
    <row r="127" spans="1:14" ht="15.75">
      <c r="A127" s="2">
        <v>1622</v>
      </c>
      <c r="B127" s="4">
        <v>360</v>
      </c>
      <c r="C127" s="4">
        <v>202.01</v>
      </c>
      <c r="D127" s="4">
        <v>100.52</v>
      </c>
      <c r="F127" s="5">
        <v>8.83435582822086</v>
      </c>
      <c r="G127" s="5">
        <v>4.957300613496932</v>
      </c>
      <c r="H127" s="5">
        <v>2.197158469945355</v>
      </c>
      <c r="L127" s="5">
        <f t="shared" si="9"/>
        <v>0</v>
      </c>
      <c r="M127" s="5">
        <f t="shared" si="10"/>
        <v>0</v>
      </c>
      <c r="N127" s="5">
        <f t="shared" si="11"/>
        <v>0</v>
      </c>
    </row>
    <row r="128" spans="1:14" ht="15.75">
      <c r="A128" s="2">
        <v>1623</v>
      </c>
      <c r="B128" s="4">
        <v>300</v>
      </c>
      <c r="C128" s="4">
        <v>87.28</v>
      </c>
      <c r="F128" s="5">
        <v>7.361963190184049</v>
      </c>
      <c r="G128" s="5">
        <v>2.141840490797546</v>
      </c>
      <c r="H128" s="5">
        <v>0</v>
      </c>
      <c r="L128" s="5">
        <f t="shared" si="9"/>
        <v>0</v>
      </c>
      <c r="M128" s="5">
        <f t="shared" si="10"/>
        <v>0</v>
      </c>
      <c r="N128" s="5">
        <f t="shared" si="11"/>
        <v>0</v>
      </c>
    </row>
    <row r="129" spans="1:14" ht="15.75">
      <c r="A129" s="2">
        <v>1624</v>
      </c>
      <c r="C129" s="4">
        <v>90</v>
      </c>
      <c r="F129" s="5">
        <v>0</v>
      </c>
      <c r="G129" s="5">
        <v>2.208588957055215</v>
      </c>
      <c r="H129" s="5">
        <v>0</v>
      </c>
      <c r="J129" s="19">
        <v>0.2852</v>
      </c>
      <c r="L129" s="5">
        <f t="shared" si="9"/>
        <v>0</v>
      </c>
      <c r="M129" s="5">
        <f t="shared" si="10"/>
        <v>0.6298895705521473</v>
      </c>
      <c r="N129" s="5">
        <f t="shared" si="11"/>
        <v>0</v>
      </c>
    </row>
    <row r="130" spans="1:14" ht="15.75">
      <c r="A130" s="2">
        <v>1625</v>
      </c>
      <c r="C130" s="4">
        <v>48.61</v>
      </c>
      <c r="D130" s="4">
        <v>46.74</v>
      </c>
      <c r="F130" s="5">
        <v>0</v>
      </c>
      <c r="G130" s="5">
        <v>1.1928834355828222</v>
      </c>
      <c r="H130" s="5">
        <v>1.021639344262295</v>
      </c>
      <c r="J130" s="19">
        <v>0.2852</v>
      </c>
      <c r="L130" s="5">
        <f t="shared" si="9"/>
        <v>0</v>
      </c>
      <c r="M130" s="5">
        <f t="shared" si="10"/>
        <v>0.3402103558282209</v>
      </c>
      <c r="N130" s="5">
        <f t="shared" si="11"/>
        <v>0.29137154098360657</v>
      </c>
    </row>
    <row r="131" spans="1:14" ht="15.75">
      <c r="A131" s="2">
        <v>1626</v>
      </c>
      <c r="C131" s="4">
        <v>40.58</v>
      </c>
      <c r="D131" s="4">
        <v>34.16</v>
      </c>
      <c r="F131" s="5">
        <v>0</v>
      </c>
      <c r="G131" s="5">
        <v>0.9958282208588957</v>
      </c>
      <c r="H131" s="5">
        <v>0.7466666666666666</v>
      </c>
      <c r="J131" s="19">
        <v>0.279</v>
      </c>
      <c r="L131" s="5">
        <f t="shared" si="9"/>
        <v>0</v>
      </c>
      <c r="M131" s="5">
        <f t="shared" si="10"/>
        <v>0.2778360736196319</v>
      </c>
      <c r="N131" s="5">
        <f t="shared" si="11"/>
        <v>0.20832</v>
      </c>
    </row>
    <row r="132" spans="1:14" ht="15.75">
      <c r="A132" s="2">
        <v>1627</v>
      </c>
      <c r="D132" s="4">
        <v>26.52</v>
      </c>
      <c r="F132" s="5">
        <v>0</v>
      </c>
      <c r="G132" s="5">
        <v>0</v>
      </c>
      <c r="H132" s="5">
        <v>0.579672131147541</v>
      </c>
      <c r="J132" s="19">
        <v>0.279</v>
      </c>
      <c r="L132" s="5">
        <f t="shared" si="9"/>
        <v>0</v>
      </c>
      <c r="M132" s="5">
        <f t="shared" si="10"/>
        <v>0</v>
      </c>
      <c r="N132" s="5">
        <f t="shared" si="11"/>
        <v>0.16172852459016396</v>
      </c>
    </row>
    <row r="133" spans="1:14" ht="15.75">
      <c r="A133" s="2">
        <v>1628</v>
      </c>
      <c r="B133" s="4">
        <v>60</v>
      </c>
      <c r="D133" s="4">
        <v>19.35</v>
      </c>
      <c r="F133" s="5">
        <v>1.4723926380368098</v>
      </c>
      <c r="G133" s="5">
        <v>0</v>
      </c>
      <c r="H133" s="5">
        <v>0.42295081967213116</v>
      </c>
      <c r="J133" s="19">
        <v>0.28053</v>
      </c>
      <c r="L133" s="5">
        <f t="shared" si="9"/>
        <v>0.41305030674846627</v>
      </c>
      <c r="M133" s="5">
        <f t="shared" si="10"/>
        <v>0</v>
      </c>
      <c r="N133" s="5">
        <f t="shared" si="11"/>
        <v>0.11865039344262296</v>
      </c>
    </row>
    <row r="134" spans="1:14" ht="15.75">
      <c r="A134" s="2">
        <v>1629</v>
      </c>
      <c r="D134" s="4">
        <v>67.14</v>
      </c>
      <c r="F134" s="5">
        <v>0</v>
      </c>
      <c r="G134" s="5">
        <v>0</v>
      </c>
      <c r="H134" s="5">
        <v>1.4675409836065574</v>
      </c>
      <c r="J134" s="19">
        <v>0.28053</v>
      </c>
      <c r="L134" s="5">
        <f t="shared" si="9"/>
        <v>0</v>
      </c>
      <c r="M134" s="5">
        <f t="shared" si="10"/>
        <v>0</v>
      </c>
      <c r="N134" s="5">
        <f t="shared" si="11"/>
        <v>0.41168927213114753</v>
      </c>
    </row>
    <row r="135" spans="1:14" ht="15.75">
      <c r="A135" s="2">
        <v>1630</v>
      </c>
      <c r="B135" s="4">
        <v>80.21</v>
      </c>
      <c r="C135" s="4">
        <v>45.41</v>
      </c>
      <c r="D135" s="4">
        <v>51.38</v>
      </c>
      <c r="F135" s="5">
        <v>1.9683435582822084</v>
      </c>
      <c r="G135" s="5">
        <v>1.1143558282208588</v>
      </c>
      <c r="H135" s="5">
        <v>1.1230601092896175</v>
      </c>
      <c r="J135" s="19">
        <v>0.28053</v>
      </c>
      <c r="L135" s="5">
        <f t="shared" si="9"/>
        <v>0.5521794184049079</v>
      </c>
      <c r="M135" s="5">
        <f t="shared" si="10"/>
        <v>0.3126102404907975</v>
      </c>
      <c r="N135" s="5">
        <f t="shared" si="11"/>
        <v>0.3150520524590164</v>
      </c>
    </row>
    <row r="136" spans="1:14" ht="15.75">
      <c r="A136" s="2">
        <v>1631</v>
      </c>
      <c r="C136" s="4">
        <v>32.86</v>
      </c>
      <c r="D136" s="4">
        <v>29.43</v>
      </c>
      <c r="F136" s="5">
        <v>0</v>
      </c>
      <c r="G136" s="5">
        <v>0.8063803680981595</v>
      </c>
      <c r="H136" s="5">
        <v>0.6432786885245901</v>
      </c>
      <c r="J136" s="19">
        <v>0.28053</v>
      </c>
      <c r="L136" s="5">
        <f t="shared" si="9"/>
        <v>0</v>
      </c>
      <c r="M136" s="5">
        <f t="shared" si="10"/>
        <v>0.2262138846625767</v>
      </c>
      <c r="N136" s="5">
        <f t="shared" si="11"/>
        <v>0.18045897049180326</v>
      </c>
    </row>
    <row r="137" spans="1:14" ht="15.75">
      <c r="A137" s="2">
        <v>1632</v>
      </c>
      <c r="B137" s="4">
        <v>12.5</v>
      </c>
      <c r="C137" s="4">
        <v>32.78</v>
      </c>
      <c r="D137" s="4">
        <v>29.22</v>
      </c>
      <c r="F137" s="5">
        <v>0.3067484662576687</v>
      </c>
      <c r="G137" s="5">
        <v>0.8044171779141105</v>
      </c>
      <c r="H137" s="5">
        <v>0.6386885245901639</v>
      </c>
      <c r="J137" s="19">
        <v>0.28053</v>
      </c>
      <c r="L137" s="5">
        <f t="shared" si="9"/>
        <v>0.08605214723926381</v>
      </c>
      <c r="M137" s="5">
        <f t="shared" si="10"/>
        <v>0.22566315092024541</v>
      </c>
      <c r="N137" s="5">
        <f t="shared" si="11"/>
        <v>0.17917129180327868</v>
      </c>
    </row>
    <row r="138" spans="1:14" ht="15.75">
      <c r="A138" s="2">
        <v>1633</v>
      </c>
      <c r="B138" s="4">
        <v>33.92</v>
      </c>
      <c r="C138" s="4">
        <v>33.75</v>
      </c>
      <c r="D138" s="4">
        <v>28.19</v>
      </c>
      <c r="F138" s="5">
        <v>0.8323926380368099</v>
      </c>
      <c r="G138" s="5">
        <v>0.8282208588957055</v>
      </c>
      <c r="H138" s="5">
        <v>0.6161748633879782</v>
      </c>
      <c r="J138" s="19">
        <v>0.28053</v>
      </c>
      <c r="L138" s="5">
        <f t="shared" si="9"/>
        <v>0.23351110674846626</v>
      </c>
      <c r="M138" s="5">
        <f t="shared" si="10"/>
        <v>0.23234079754601228</v>
      </c>
      <c r="N138" s="5">
        <f t="shared" si="11"/>
        <v>0.17285553442622953</v>
      </c>
    </row>
    <row r="139" spans="1:14" ht="15.75">
      <c r="A139" s="2">
        <v>1634</v>
      </c>
      <c r="B139" s="4">
        <v>66.83</v>
      </c>
      <c r="C139" s="4">
        <v>29.09</v>
      </c>
      <c r="D139" s="4">
        <v>25.32</v>
      </c>
      <c r="F139" s="5">
        <v>1.64</v>
      </c>
      <c r="G139" s="5">
        <v>0.7138650306748466</v>
      </c>
      <c r="H139" s="5">
        <v>0.5534426229508197</v>
      </c>
      <c r="J139" s="19">
        <v>0.28053</v>
      </c>
      <c r="L139" s="5">
        <f t="shared" si="9"/>
        <v>0.46006919999999996</v>
      </c>
      <c r="M139" s="5">
        <f t="shared" si="10"/>
        <v>0.20026055705521473</v>
      </c>
      <c r="N139" s="5">
        <f t="shared" si="11"/>
        <v>0.15525725901639345</v>
      </c>
    </row>
    <row r="140" spans="1:14" ht="15.75">
      <c r="A140" s="2">
        <v>1635</v>
      </c>
      <c r="C140" s="4">
        <v>37.32</v>
      </c>
      <c r="D140" s="4">
        <v>25.64</v>
      </c>
      <c r="F140" s="5">
        <v>0</v>
      </c>
      <c r="G140" s="5">
        <v>0.9158282208588957</v>
      </c>
      <c r="H140" s="5">
        <v>0.5604371584699454</v>
      </c>
      <c r="J140" s="19">
        <v>0.279</v>
      </c>
      <c r="L140" s="5">
        <f t="shared" si="9"/>
        <v>0</v>
      </c>
      <c r="M140" s="5">
        <f t="shared" si="10"/>
        <v>0.2555160736196319</v>
      </c>
      <c r="N140" s="5">
        <f t="shared" si="11"/>
        <v>0.15636196721311477</v>
      </c>
    </row>
    <row r="141" spans="1:14" ht="15.75">
      <c r="A141" s="2">
        <v>1636</v>
      </c>
      <c r="C141" s="4">
        <v>52.37</v>
      </c>
      <c r="D141" s="4">
        <v>48.3</v>
      </c>
      <c r="F141" s="5">
        <v>0</v>
      </c>
      <c r="G141" s="5">
        <v>1.2851533742331287</v>
      </c>
      <c r="H141" s="5">
        <v>1.0557377049180328</v>
      </c>
      <c r="J141" s="19">
        <v>0.276</v>
      </c>
      <c r="L141" s="5">
        <f t="shared" si="9"/>
        <v>0</v>
      </c>
      <c r="M141" s="5">
        <f t="shared" si="10"/>
        <v>0.35470233128834355</v>
      </c>
      <c r="N141" s="5">
        <f t="shared" si="11"/>
        <v>0.29138360655737705</v>
      </c>
    </row>
    <row r="142" spans="1:14" ht="15.75">
      <c r="A142" s="2">
        <v>1637</v>
      </c>
      <c r="C142" s="4">
        <v>57.14</v>
      </c>
      <c r="D142" s="4">
        <v>49.81</v>
      </c>
      <c r="F142" s="5">
        <v>0</v>
      </c>
      <c r="G142" s="5">
        <v>1.4022085889570552</v>
      </c>
      <c r="H142" s="5">
        <v>1.0887431693989071</v>
      </c>
      <c r="J142" s="19">
        <v>0.276</v>
      </c>
      <c r="L142" s="5">
        <f t="shared" si="9"/>
        <v>0</v>
      </c>
      <c r="M142" s="5">
        <f t="shared" si="10"/>
        <v>0.3870095705521473</v>
      </c>
      <c r="N142" s="5">
        <f t="shared" si="11"/>
        <v>0.3004931147540984</v>
      </c>
    </row>
    <row r="143" spans="1:14" ht="15.75">
      <c r="A143" s="2">
        <v>1638</v>
      </c>
      <c r="B143" s="4">
        <v>96</v>
      </c>
      <c r="C143" s="4">
        <v>86.51</v>
      </c>
      <c r="D143" s="4">
        <v>56.38</v>
      </c>
      <c r="F143" s="5">
        <v>2.355828220858896</v>
      </c>
      <c r="G143" s="5">
        <v>2.122944785276074</v>
      </c>
      <c r="H143" s="5">
        <v>1.2323497267759564</v>
      </c>
      <c r="J143" s="19">
        <v>0.276</v>
      </c>
      <c r="L143" s="5">
        <f t="shared" si="9"/>
        <v>0.6502085889570554</v>
      </c>
      <c r="M143" s="5">
        <f t="shared" si="10"/>
        <v>0.5859327607361965</v>
      </c>
      <c r="N143" s="5">
        <f t="shared" si="11"/>
        <v>0.340128524590164</v>
      </c>
    </row>
    <row r="144" spans="1:14" ht="15.75">
      <c r="A144" s="2">
        <v>1639</v>
      </c>
      <c r="B144" s="4">
        <v>112</v>
      </c>
      <c r="C144" s="4">
        <v>23.56</v>
      </c>
      <c r="D144" s="4">
        <v>35.78</v>
      </c>
      <c r="F144" s="5">
        <v>2.7484662576687118</v>
      </c>
      <c r="G144" s="5">
        <v>0.578159509202454</v>
      </c>
      <c r="H144" s="5">
        <v>0.7820765027322405</v>
      </c>
      <c r="J144" s="19">
        <v>0.276</v>
      </c>
      <c r="L144" s="5">
        <f t="shared" si="9"/>
        <v>0.7585766871165646</v>
      </c>
      <c r="M144" s="5">
        <f t="shared" si="10"/>
        <v>0.15957202453987732</v>
      </c>
      <c r="N144" s="5">
        <f t="shared" si="11"/>
        <v>0.2158531147540984</v>
      </c>
    </row>
    <row r="145" spans="1:14" ht="15.75">
      <c r="A145" s="2">
        <v>1640</v>
      </c>
      <c r="B145" s="4">
        <v>70</v>
      </c>
      <c r="C145" s="4">
        <v>26.69</v>
      </c>
      <c r="F145" s="5">
        <v>1.7177914110429449</v>
      </c>
      <c r="G145" s="5">
        <v>0.6549693251533742</v>
      </c>
      <c r="H145" s="5">
        <v>0</v>
      </c>
      <c r="J145" s="19">
        <v>0.276</v>
      </c>
      <c r="L145" s="5">
        <f t="shared" si="9"/>
        <v>0.4741104294478528</v>
      </c>
      <c r="M145" s="5">
        <f t="shared" si="10"/>
        <v>0.18077153374233132</v>
      </c>
      <c r="N145" s="5">
        <f t="shared" si="11"/>
        <v>0</v>
      </c>
    </row>
    <row r="146" spans="1:14" ht="15.75">
      <c r="A146" s="2">
        <v>1641</v>
      </c>
      <c r="C146" s="4">
        <v>29.81</v>
      </c>
      <c r="F146" s="5">
        <v>0</v>
      </c>
      <c r="G146" s="5">
        <v>0.7315337423312883</v>
      </c>
      <c r="H146" s="5">
        <v>0</v>
      </c>
      <c r="J146" s="19">
        <v>0.276</v>
      </c>
      <c r="L146" s="5">
        <f t="shared" si="9"/>
        <v>0</v>
      </c>
      <c r="M146" s="5">
        <f t="shared" si="10"/>
        <v>0.2019033128834356</v>
      </c>
      <c r="N146" s="5">
        <f t="shared" si="11"/>
        <v>0</v>
      </c>
    </row>
    <row r="147" spans="1:14" ht="15.75">
      <c r="A147" s="2">
        <v>1642</v>
      </c>
      <c r="C147" s="4">
        <v>30</v>
      </c>
      <c r="F147" s="5">
        <v>0</v>
      </c>
      <c r="G147" s="5">
        <v>0.7361963190184049</v>
      </c>
      <c r="H147" s="5">
        <v>0</v>
      </c>
      <c r="J147" s="19">
        <v>0.276</v>
      </c>
      <c r="L147" s="5">
        <f t="shared" si="9"/>
        <v>0</v>
      </c>
      <c r="M147" s="5">
        <f t="shared" si="10"/>
        <v>0.20319018404907976</v>
      </c>
      <c r="N147" s="5">
        <f t="shared" si="11"/>
        <v>0</v>
      </c>
    </row>
    <row r="148" spans="1:14" ht="15.75">
      <c r="A148" s="2">
        <v>1643</v>
      </c>
      <c r="B148" s="4">
        <v>63</v>
      </c>
      <c r="C148" s="4">
        <v>39.24</v>
      </c>
      <c r="D148" s="4">
        <v>29.18</v>
      </c>
      <c r="F148" s="5">
        <v>1.5460122699386503</v>
      </c>
      <c r="G148" s="5">
        <v>0.9629447852760736</v>
      </c>
      <c r="H148" s="5">
        <v>0.6378142076502732</v>
      </c>
      <c r="J148" s="19">
        <v>0.276</v>
      </c>
      <c r="L148" s="5">
        <f t="shared" si="9"/>
        <v>0.4266993865030675</v>
      </c>
      <c r="M148" s="5">
        <f t="shared" si="10"/>
        <v>0.2657727607361963</v>
      </c>
      <c r="N148" s="5">
        <f t="shared" si="11"/>
        <v>0.1760367213114754</v>
      </c>
    </row>
    <row r="149" spans="1:14" ht="15.75">
      <c r="A149" s="2">
        <v>1644</v>
      </c>
      <c r="C149" s="4">
        <v>41.93</v>
      </c>
      <c r="F149" s="5">
        <v>0</v>
      </c>
      <c r="G149" s="5">
        <v>1.028957055214724</v>
      </c>
      <c r="H149" s="5">
        <v>0</v>
      </c>
      <c r="J149" s="19">
        <v>0.276</v>
      </c>
      <c r="L149" s="5">
        <f t="shared" si="9"/>
        <v>0</v>
      </c>
      <c r="M149" s="5">
        <f t="shared" si="10"/>
        <v>0.28399214723926386</v>
      </c>
      <c r="N149" s="5">
        <f t="shared" si="11"/>
        <v>0</v>
      </c>
    </row>
    <row r="150" spans="1:14" ht="15.75">
      <c r="A150" s="2">
        <v>1645</v>
      </c>
      <c r="C150" s="4">
        <v>51.53</v>
      </c>
      <c r="D150" s="4">
        <v>39.44</v>
      </c>
      <c r="F150" s="5">
        <v>0</v>
      </c>
      <c r="G150" s="5">
        <v>1.2645398773006136</v>
      </c>
      <c r="H150" s="5">
        <v>0.8620765027322403</v>
      </c>
      <c r="J150" s="19">
        <v>0.276</v>
      </c>
      <c r="L150" s="5">
        <f t="shared" si="9"/>
        <v>0</v>
      </c>
      <c r="M150" s="5">
        <f t="shared" si="10"/>
        <v>0.3490130061349694</v>
      </c>
      <c r="N150" s="5">
        <f t="shared" si="11"/>
        <v>0.23793311475409837</v>
      </c>
    </row>
    <row r="151" spans="1:14" ht="15.75">
      <c r="A151" s="2">
        <v>1646</v>
      </c>
      <c r="C151" s="4">
        <v>68.49</v>
      </c>
      <c r="D151" s="4">
        <v>32.9</v>
      </c>
      <c r="F151" s="5">
        <v>0</v>
      </c>
      <c r="G151" s="5">
        <v>1.6807361963190184</v>
      </c>
      <c r="H151" s="5">
        <v>0.7191256830601093</v>
      </c>
      <c r="J151" s="19">
        <v>0.276</v>
      </c>
      <c r="L151" s="5">
        <f t="shared" si="9"/>
        <v>0</v>
      </c>
      <c r="M151" s="5">
        <f t="shared" si="10"/>
        <v>0.4638831901840491</v>
      </c>
      <c r="N151" s="5">
        <f t="shared" si="11"/>
        <v>0.19847868852459016</v>
      </c>
    </row>
    <row r="152" spans="1:14" ht="15.75">
      <c r="A152" s="2">
        <v>1647</v>
      </c>
      <c r="B152" s="4">
        <v>94.77</v>
      </c>
      <c r="C152" s="4">
        <v>68.1</v>
      </c>
      <c r="F152" s="5">
        <v>2.325644171779141</v>
      </c>
      <c r="G152" s="5">
        <v>1.671165644171779</v>
      </c>
      <c r="H152" s="5">
        <v>0</v>
      </c>
      <c r="J152" s="19">
        <v>0.276</v>
      </c>
      <c r="L152" s="5">
        <f t="shared" si="9"/>
        <v>0.6418777914110431</v>
      </c>
      <c r="M152" s="5">
        <f t="shared" si="10"/>
        <v>0.46124171779141104</v>
      </c>
      <c r="N152" s="5">
        <f t="shared" si="11"/>
        <v>0</v>
      </c>
    </row>
    <row r="153" spans="1:14" ht="15.75">
      <c r="A153" s="2">
        <v>1648</v>
      </c>
      <c r="B153" s="4">
        <v>78</v>
      </c>
      <c r="C153" s="4">
        <v>54.09</v>
      </c>
      <c r="D153" s="4">
        <v>37.52</v>
      </c>
      <c r="F153" s="5">
        <v>1.9141104294478528</v>
      </c>
      <c r="G153" s="5">
        <v>1.327361963190184</v>
      </c>
      <c r="H153" s="5">
        <v>0.8201092896174864</v>
      </c>
      <c r="J153" s="19">
        <v>0.276</v>
      </c>
      <c r="L153" s="5">
        <f t="shared" si="9"/>
        <v>0.5282944785276075</v>
      </c>
      <c r="M153" s="5">
        <f t="shared" si="10"/>
        <v>0.3663519018404908</v>
      </c>
      <c r="N153" s="5">
        <f t="shared" si="11"/>
        <v>0.22635016393442628</v>
      </c>
    </row>
    <row r="154" spans="1:14" ht="15.75">
      <c r="A154" s="2">
        <v>1649</v>
      </c>
      <c r="B154" s="4">
        <v>94.74</v>
      </c>
      <c r="C154" s="4">
        <v>56.22</v>
      </c>
      <c r="D154" s="4">
        <v>26</v>
      </c>
      <c r="F154" s="5">
        <v>2.3249079754601225</v>
      </c>
      <c r="G154" s="5">
        <v>1.3796319018404908</v>
      </c>
      <c r="H154" s="5">
        <v>0.5683060109289617</v>
      </c>
      <c r="J154" s="19">
        <v>0.276</v>
      </c>
      <c r="L154" s="5">
        <f t="shared" si="9"/>
        <v>0.6416746012269938</v>
      </c>
      <c r="M154" s="5">
        <f t="shared" si="10"/>
        <v>0.3807784049079755</v>
      </c>
      <c r="N154" s="5">
        <f t="shared" si="11"/>
        <v>0.15685245901639344</v>
      </c>
    </row>
    <row r="155" spans="1:14" ht="15.75">
      <c r="A155" s="2">
        <v>1650</v>
      </c>
      <c r="B155" s="4">
        <v>59.88</v>
      </c>
      <c r="C155" s="4">
        <v>37.44</v>
      </c>
      <c r="D155" s="4">
        <v>28.14</v>
      </c>
      <c r="F155" s="5">
        <v>1.4694478527607362</v>
      </c>
      <c r="G155" s="5">
        <v>0.9187730061349693</v>
      </c>
      <c r="H155" s="5">
        <v>0.6150819672131148</v>
      </c>
      <c r="J155" s="19">
        <v>0.27307</v>
      </c>
      <c r="L155" s="5">
        <f t="shared" si="9"/>
        <v>0.4012621251533742</v>
      </c>
      <c r="M155" s="5">
        <f t="shared" si="10"/>
        <v>0.250889344785276</v>
      </c>
      <c r="N155" s="5">
        <f t="shared" si="11"/>
        <v>0.16796043278688524</v>
      </c>
    </row>
    <row r="156" spans="1:14" ht="15.75">
      <c r="A156" s="2">
        <v>1651</v>
      </c>
      <c r="B156" s="4">
        <v>51.27</v>
      </c>
      <c r="C156" s="4">
        <v>31.47</v>
      </c>
      <c r="D156" s="4">
        <v>24.66</v>
      </c>
      <c r="F156" s="5">
        <v>1.258159509202454</v>
      </c>
      <c r="G156" s="5">
        <v>0.7722699386503067</v>
      </c>
      <c r="H156" s="5">
        <v>0.539016393442623</v>
      </c>
      <c r="J156" s="19">
        <v>0.27307</v>
      </c>
      <c r="L156" s="5">
        <f aca="true" t="shared" si="12" ref="L156:L219">$J156*F156</f>
        <v>0.34356561717791406</v>
      </c>
      <c r="M156" s="5">
        <f aca="true" t="shared" si="13" ref="M156:M219">$J156*G156</f>
        <v>0.21088375214723923</v>
      </c>
      <c r="N156" s="5">
        <f aca="true" t="shared" si="14" ref="N156:N219">$J156*H156</f>
        <v>0.14718920655737705</v>
      </c>
    </row>
    <row r="157" spans="1:14" ht="15.75">
      <c r="A157" s="2">
        <v>1652</v>
      </c>
      <c r="B157" s="4">
        <v>46.06</v>
      </c>
      <c r="C157" s="4">
        <v>37.23</v>
      </c>
      <c r="D157" s="4">
        <v>26.32</v>
      </c>
      <c r="F157" s="5">
        <v>1.1303067484662577</v>
      </c>
      <c r="G157" s="5">
        <v>0.9136196319018404</v>
      </c>
      <c r="H157" s="5">
        <v>0.5753005464480875</v>
      </c>
      <c r="J157" s="19">
        <v>0.27307</v>
      </c>
      <c r="L157" s="5">
        <f t="shared" si="12"/>
        <v>0.30865286380368095</v>
      </c>
      <c r="M157" s="5">
        <f t="shared" si="13"/>
        <v>0.24948211288343553</v>
      </c>
      <c r="N157" s="5">
        <f t="shared" si="14"/>
        <v>0.15709732021857922</v>
      </c>
    </row>
    <row r="158" spans="1:14" ht="15.75">
      <c r="A158" s="2">
        <v>1653</v>
      </c>
      <c r="B158" s="4">
        <v>74.25</v>
      </c>
      <c r="C158" s="4">
        <v>41.54</v>
      </c>
      <c r="D158" s="4">
        <v>35.1</v>
      </c>
      <c r="F158" s="5">
        <v>1.822085889570552</v>
      </c>
      <c r="G158" s="5">
        <v>1.0193865030674847</v>
      </c>
      <c r="H158" s="5">
        <v>0.7672131147540984</v>
      </c>
      <c r="J158" s="19">
        <v>0.27307</v>
      </c>
      <c r="L158" s="5">
        <f t="shared" si="12"/>
        <v>0.4975569938650306</v>
      </c>
      <c r="M158" s="5">
        <f t="shared" si="13"/>
        <v>0.27836387239263805</v>
      </c>
      <c r="N158" s="5">
        <f t="shared" si="14"/>
        <v>0.20950288524590163</v>
      </c>
    </row>
    <row r="159" spans="1:14" ht="15.75">
      <c r="A159" s="2">
        <v>1654</v>
      </c>
      <c r="B159" s="4">
        <v>52.31</v>
      </c>
      <c r="C159" s="4">
        <v>34.76</v>
      </c>
      <c r="D159" s="4">
        <v>32.57</v>
      </c>
      <c r="F159" s="5">
        <v>1.283680981595092</v>
      </c>
      <c r="G159" s="5">
        <v>0.8530061349693251</v>
      </c>
      <c r="H159" s="5">
        <v>0.7119125683060109</v>
      </c>
      <c r="J159" s="19">
        <v>0.27307</v>
      </c>
      <c r="L159" s="5">
        <f t="shared" si="12"/>
        <v>0.35053476564417174</v>
      </c>
      <c r="M159" s="5">
        <f t="shared" si="13"/>
        <v>0.2329303852760736</v>
      </c>
      <c r="N159" s="5">
        <f t="shared" si="14"/>
        <v>0.19440196502732238</v>
      </c>
    </row>
    <row r="160" spans="1:14" ht="15.75">
      <c r="A160" s="2">
        <v>1655</v>
      </c>
      <c r="B160" s="4">
        <v>68</v>
      </c>
      <c r="C160" s="4">
        <v>25.85</v>
      </c>
      <c r="D160" s="4">
        <v>25.04</v>
      </c>
      <c r="F160" s="5">
        <v>1.6687116564417177</v>
      </c>
      <c r="G160" s="5">
        <v>0.6343558282208589</v>
      </c>
      <c r="H160" s="5">
        <v>0.5473224043715846</v>
      </c>
      <c r="J160" s="19">
        <v>0.27307</v>
      </c>
      <c r="L160" s="5">
        <f t="shared" si="12"/>
        <v>0.4556750920245398</v>
      </c>
      <c r="M160" s="5">
        <f t="shared" si="13"/>
        <v>0.1732235460122699</v>
      </c>
      <c r="N160" s="5">
        <f t="shared" si="14"/>
        <v>0.1494573289617486</v>
      </c>
    </row>
    <row r="161" spans="1:14" ht="15.75">
      <c r="A161" s="2">
        <v>1656</v>
      </c>
      <c r="B161" s="4">
        <v>59.53</v>
      </c>
      <c r="C161" s="4">
        <v>18</v>
      </c>
      <c r="D161" s="4">
        <v>15.83</v>
      </c>
      <c r="F161" s="5">
        <v>1.4608588957055215</v>
      </c>
      <c r="G161" s="5">
        <v>0.44171779141104295</v>
      </c>
      <c r="H161" s="5">
        <v>0.3460109289617486</v>
      </c>
      <c r="J161" s="19">
        <v>0.27307</v>
      </c>
      <c r="L161" s="5">
        <f t="shared" si="12"/>
        <v>0.39891673865030675</v>
      </c>
      <c r="M161" s="5">
        <f t="shared" si="13"/>
        <v>0.12061987730061349</v>
      </c>
      <c r="N161" s="5">
        <f t="shared" si="14"/>
        <v>0.09448520437158468</v>
      </c>
    </row>
    <row r="162" spans="1:14" ht="15.75">
      <c r="A162" s="2">
        <v>1657</v>
      </c>
      <c r="B162" s="4">
        <v>41.23</v>
      </c>
      <c r="C162" s="4">
        <v>32</v>
      </c>
      <c r="D162" s="4">
        <v>14.23</v>
      </c>
      <c r="F162" s="5">
        <v>1.0117791411042945</v>
      </c>
      <c r="G162" s="5">
        <v>0.7852760736196319</v>
      </c>
      <c r="H162" s="5">
        <v>0.31103825136612023</v>
      </c>
      <c r="J162" s="19">
        <v>0.276</v>
      </c>
      <c r="L162" s="5">
        <f t="shared" si="12"/>
        <v>0.2792510429447853</v>
      </c>
      <c r="M162" s="5">
        <f t="shared" si="13"/>
        <v>0.21673619631901841</v>
      </c>
      <c r="N162" s="5">
        <f t="shared" si="14"/>
        <v>0.08584655737704919</v>
      </c>
    </row>
    <row r="163" spans="1:14" ht="15.75">
      <c r="A163" s="2">
        <v>1658</v>
      </c>
      <c r="B163" s="4">
        <v>36.75</v>
      </c>
      <c r="D163" s="4">
        <v>16.45</v>
      </c>
      <c r="F163" s="5">
        <v>0.901840490797546</v>
      </c>
      <c r="G163" s="5">
        <v>0</v>
      </c>
      <c r="H163" s="5">
        <v>0.35956284153005463</v>
      </c>
      <c r="J163" s="19">
        <v>0.276</v>
      </c>
      <c r="L163" s="5">
        <f t="shared" si="12"/>
        <v>0.24890797546012272</v>
      </c>
      <c r="M163" s="5">
        <f t="shared" si="13"/>
        <v>0</v>
      </c>
      <c r="N163" s="5">
        <f t="shared" si="14"/>
        <v>0.09923934426229508</v>
      </c>
    </row>
    <row r="164" spans="1:14" ht="15.75">
      <c r="A164" s="2">
        <v>1659</v>
      </c>
      <c r="B164" s="4">
        <v>32</v>
      </c>
      <c r="D164" s="4">
        <v>18.73</v>
      </c>
      <c r="F164" s="5">
        <v>0.7852760736196319</v>
      </c>
      <c r="G164" s="5">
        <v>0</v>
      </c>
      <c r="H164" s="5">
        <v>0.40939890710382515</v>
      </c>
      <c r="J164" s="19">
        <v>0.27116</v>
      </c>
      <c r="L164" s="5">
        <f t="shared" si="12"/>
        <v>0.2129354601226994</v>
      </c>
      <c r="M164" s="5">
        <f t="shared" si="13"/>
        <v>0</v>
      </c>
      <c r="N164" s="5">
        <f t="shared" si="14"/>
        <v>0.11101260765027324</v>
      </c>
    </row>
    <row r="165" spans="1:14" ht="15.75">
      <c r="A165" s="2">
        <v>1660</v>
      </c>
      <c r="F165" s="5">
        <v>0</v>
      </c>
      <c r="G165" s="5">
        <v>0</v>
      </c>
      <c r="H165" s="5">
        <v>0</v>
      </c>
      <c r="J165" s="19">
        <v>0.27116</v>
      </c>
      <c r="L165" s="5">
        <f t="shared" si="12"/>
        <v>0</v>
      </c>
      <c r="M165" s="5">
        <f t="shared" si="13"/>
        <v>0</v>
      </c>
      <c r="N165" s="5">
        <f t="shared" si="14"/>
        <v>0</v>
      </c>
    </row>
    <row r="166" spans="1:14" ht="15.75">
      <c r="A166" s="2">
        <v>1661</v>
      </c>
      <c r="D166" s="4">
        <v>22.25</v>
      </c>
      <c r="F166" s="5">
        <v>0</v>
      </c>
      <c r="G166" s="5">
        <v>0</v>
      </c>
      <c r="H166" s="5">
        <v>0.48633879781420764</v>
      </c>
      <c r="J166" s="19">
        <v>0.27116</v>
      </c>
      <c r="L166" s="5">
        <f t="shared" si="12"/>
        <v>0</v>
      </c>
      <c r="M166" s="5">
        <f t="shared" si="13"/>
        <v>0</v>
      </c>
      <c r="N166" s="5">
        <f t="shared" si="14"/>
        <v>0.13187562841530054</v>
      </c>
    </row>
    <row r="167" spans="1:14" ht="15.75">
      <c r="A167" s="2">
        <v>1662</v>
      </c>
      <c r="D167" s="4">
        <v>28</v>
      </c>
      <c r="F167" s="5">
        <v>0</v>
      </c>
      <c r="G167" s="5">
        <v>0</v>
      </c>
      <c r="H167" s="5">
        <v>0.6120218579234973</v>
      </c>
      <c r="J167" s="19">
        <v>0.27116</v>
      </c>
      <c r="L167" s="5">
        <f t="shared" si="12"/>
        <v>0</v>
      </c>
      <c r="M167" s="5">
        <f t="shared" si="13"/>
        <v>0</v>
      </c>
      <c r="N167" s="5">
        <f t="shared" si="14"/>
        <v>0.16595584699453553</v>
      </c>
    </row>
    <row r="168" spans="1:14" ht="15.75">
      <c r="A168" s="2">
        <v>1663</v>
      </c>
      <c r="B168" s="4">
        <v>96</v>
      </c>
      <c r="C168" s="4">
        <v>55.12</v>
      </c>
      <c r="D168" s="4">
        <v>23.82</v>
      </c>
      <c r="F168" s="5">
        <v>2.355828220858896</v>
      </c>
      <c r="G168" s="5">
        <v>1.3526380368098159</v>
      </c>
      <c r="H168" s="5">
        <v>0.520655737704918</v>
      </c>
      <c r="J168" s="19">
        <v>0.26686</v>
      </c>
      <c r="L168" s="5">
        <f t="shared" si="12"/>
        <v>0.6286763190184049</v>
      </c>
      <c r="M168" s="5">
        <f t="shared" si="13"/>
        <v>0.36096498650306746</v>
      </c>
      <c r="N168" s="5">
        <f t="shared" si="14"/>
        <v>0.13894219016393441</v>
      </c>
    </row>
    <row r="169" spans="1:14" ht="15.75">
      <c r="A169" s="2">
        <v>1664</v>
      </c>
      <c r="B169" s="4">
        <v>106</v>
      </c>
      <c r="C169" s="4">
        <v>65.27</v>
      </c>
      <c r="D169" s="4">
        <v>31.68</v>
      </c>
      <c r="F169" s="5">
        <v>2.6012269938650308</v>
      </c>
      <c r="G169" s="5">
        <v>1.6017177914110428</v>
      </c>
      <c r="H169" s="5">
        <v>0.6924590163934427</v>
      </c>
      <c r="J169" s="19">
        <v>0.26545</v>
      </c>
      <c r="L169" s="5">
        <f t="shared" si="12"/>
        <v>0.6904957055214724</v>
      </c>
      <c r="M169" s="5">
        <f t="shared" si="13"/>
        <v>0.4251759877300613</v>
      </c>
      <c r="N169" s="5">
        <f t="shared" si="14"/>
        <v>0.18381324590163936</v>
      </c>
    </row>
    <row r="170" spans="1:14" ht="15.75">
      <c r="A170" s="2">
        <v>1665</v>
      </c>
      <c r="B170" s="4">
        <v>71.95</v>
      </c>
      <c r="C170" s="4">
        <v>45.69</v>
      </c>
      <c r="D170" s="4">
        <v>46.79</v>
      </c>
      <c r="F170" s="5">
        <v>1.7656441717791411</v>
      </c>
      <c r="G170" s="5">
        <v>1.1212269938650306</v>
      </c>
      <c r="H170" s="5">
        <v>1.0227322404371584</v>
      </c>
      <c r="J170" s="19">
        <v>0.26269</v>
      </c>
      <c r="L170" s="5">
        <f t="shared" si="12"/>
        <v>0.46381706748466256</v>
      </c>
      <c r="M170" s="5">
        <f t="shared" si="13"/>
        <v>0.29453511901840485</v>
      </c>
      <c r="N170" s="5">
        <f t="shared" si="14"/>
        <v>0.2686615322404371</v>
      </c>
    </row>
    <row r="171" spans="1:14" ht="15.75">
      <c r="A171" s="2">
        <v>1666</v>
      </c>
      <c r="B171" s="4">
        <v>66.22</v>
      </c>
      <c r="D171" s="4">
        <v>36.87</v>
      </c>
      <c r="F171" s="5">
        <v>1.6250306748466257</v>
      </c>
      <c r="G171" s="5">
        <v>0</v>
      </c>
      <c r="H171" s="5">
        <v>0.8059016393442623</v>
      </c>
      <c r="J171" s="19">
        <v>0.26269</v>
      </c>
      <c r="L171" s="5">
        <f t="shared" si="12"/>
        <v>0.4268793079754601</v>
      </c>
      <c r="M171" s="5">
        <f t="shared" si="13"/>
        <v>0</v>
      </c>
      <c r="N171" s="5">
        <f t="shared" si="14"/>
        <v>0.21170230163934425</v>
      </c>
    </row>
    <row r="172" spans="1:14" ht="15.75">
      <c r="A172" s="2">
        <v>1667</v>
      </c>
      <c r="B172" s="4">
        <v>55.86</v>
      </c>
      <c r="C172" s="4">
        <v>27.44</v>
      </c>
      <c r="D172" s="4">
        <v>21</v>
      </c>
      <c r="F172" s="5">
        <v>1.3707975460122699</v>
      </c>
      <c r="G172" s="5">
        <v>0.6733742331288344</v>
      </c>
      <c r="H172" s="5">
        <v>0.45901639344262296</v>
      </c>
      <c r="J172" s="19">
        <v>0.25865</v>
      </c>
      <c r="L172" s="5">
        <f t="shared" si="12"/>
        <v>0.3545567852760736</v>
      </c>
      <c r="M172" s="5">
        <f t="shared" si="13"/>
        <v>0.17416824539877301</v>
      </c>
      <c r="N172" s="5">
        <f t="shared" si="14"/>
        <v>0.11872459016393443</v>
      </c>
    </row>
    <row r="173" spans="1:14" ht="15.75">
      <c r="A173" s="2">
        <v>1668</v>
      </c>
      <c r="B173" s="4">
        <v>45</v>
      </c>
      <c r="F173" s="5">
        <v>1.1042944785276074</v>
      </c>
      <c r="G173" s="5">
        <v>0</v>
      </c>
      <c r="H173" s="5">
        <v>0</v>
      </c>
      <c r="J173" s="19">
        <v>0.25865</v>
      </c>
      <c r="L173" s="5">
        <f t="shared" si="12"/>
        <v>0.28562576687116564</v>
      </c>
      <c r="M173" s="5">
        <f t="shared" si="13"/>
        <v>0</v>
      </c>
      <c r="N173" s="5">
        <f t="shared" si="14"/>
        <v>0</v>
      </c>
    </row>
    <row r="174" spans="1:14" ht="15.75">
      <c r="A174" s="2">
        <v>1669</v>
      </c>
      <c r="B174" s="4">
        <v>42</v>
      </c>
      <c r="C174" s="4">
        <v>30</v>
      </c>
      <c r="D174" s="4">
        <v>21.22</v>
      </c>
      <c r="F174" s="5">
        <v>1.030674846625767</v>
      </c>
      <c r="G174" s="5">
        <v>0.7361963190184049</v>
      </c>
      <c r="H174" s="5">
        <v>0.46382513661202185</v>
      </c>
      <c r="J174" s="19">
        <v>0.25865</v>
      </c>
      <c r="L174" s="5">
        <f t="shared" si="12"/>
        <v>0.2665840490797546</v>
      </c>
      <c r="M174" s="5">
        <f t="shared" si="13"/>
        <v>0.19041717791411042</v>
      </c>
      <c r="N174" s="5">
        <f t="shared" si="14"/>
        <v>0.11996837158469945</v>
      </c>
    </row>
    <row r="175" spans="1:14" ht="15.75">
      <c r="A175" s="2">
        <v>1670</v>
      </c>
      <c r="B175" s="4">
        <v>54.13</v>
      </c>
      <c r="C175" s="4">
        <v>22</v>
      </c>
      <c r="D175" s="4">
        <v>17.95</v>
      </c>
      <c r="F175" s="5">
        <v>1.3283435582822087</v>
      </c>
      <c r="G175" s="5">
        <v>0.5398773006134969</v>
      </c>
      <c r="H175" s="5">
        <v>0.39234972677595625</v>
      </c>
      <c r="J175" s="19">
        <v>0.25865</v>
      </c>
      <c r="L175" s="5">
        <f t="shared" si="12"/>
        <v>0.34357606134969326</v>
      </c>
      <c r="M175" s="5">
        <f t="shared" si="13"/>
        <v>0.13963926380368097</v>
      </c>
      <c r="N175" s="5">
        <f t="shared" si="14"/>
        <v>0.10148125683060108</v>
      </c>
    </row>
    <row r="176" spans="1:14" ht="15.75">
      <c r="A176" s="2">
        <v>1671</v>
      </c>
      <c r="F176" s="5">
        <v>0</v>
      </c>
      <c r="G176" s="5">
        <v>0</v>
      </c>
      <c r="H176" s="5">
        <v>0</v>
      </c>
      <c r="J176" s="19">
        <v>0.25865</v>
      </c>
      <c r="L176" s="5">
        <f t="shared" si="12"/>
        <v>0</v>
      </c>
      <c r="M176" s="5">
        <f t="shared" si="13"/>
        <v>0</v>
      </c>
      <c r="N176" s="5">
        <f t="shared" si="14"/>
        <v>0</v>
      </c>
    </row>
    <row r="177" spans="1:14" ht="15.75">
      <c r="A177" s="2">
        <v>1672</v>
      </c>
      <c r="F177" s="5">
        <v>0</v>
      </c>
      <c r="G177" s="5">
        <v>0</v>
      </c>
      <c r="H177" s="5">
        <v>0</v>
      </c>
      <c r="J177" s="19">
        <v>0.25865</v>
      </c>
      <c r="L177" s="5">
        <f t="shared" si="12"/>
        <v>0</v>
      </c>
      <c r="M177" s="5">
        <f t="shared" si="13"/>
        <v>0</v>
      </c>
      <c r="N177" s="5">
        <f t="shared" si="14"/>
        <v>0</v>
      </c>
    </row>
    <row r="178" spans="1:14" ht="15.75">
      <c r="A178" s="2">
        <v>1673</v>
      </c>
      <c r="B178" s="4">
        <v>50.9</v>
      </c>
      <c r="D178" s="4">
        <v>14.72</v>
      </c>
      <c r="F178" s="5">
        <v>1.2490797546012269</v>
      </c>
      <c r="G178" s="5">
        <v>0</v>
      </c>
      <c r="H178" s="5">
        <v>0.3217486338797814</v>
      </c>
      <c r="J178" s="19">
        <v>0.25865</v>
      </c>
      <c r="L178" s="5">
        <f t="shared" si="12"/>
        <v>0.32307447852760734</v>
      </c>
      <c r="M178" s="5">
        <f t="shared" si="13"/>
        <v>0</v>
      </c>
      <c r="N178" s="5">
        <f t="shared" si="14"/>
        <v>0.08322028415300546</v>
      </c>
    </row>
    <row r="179" spans="1:14" ht="15.75">
      <c r="A179" s="2">
        <v>1674</v>
      </c>
      <c r="B179" s="4">
        <v>48.2</v>
      </c>
      <c r="D179" s="4">
        <v>15.75</v>
      </c>
      <c r="F179" s="5">
        <v>1.1828220858895706</v>
      </c>
      <c r="G179" s="5">
        <v>0</v>
      </c>
      <c r="H179" s="5">
        <v>0.3442622950819672</v>
      </c>
      <c r="J179" s="19">
        <v>0.25733</v>
      </c>
      <c r="L179" s="5">
        <f t="shared" si="12"/>
        <v>0.30437560736196323</v>
      </c>
      <c r="M179" s="5">
        <f t="shared" si="13"/>
        <v>0</v>
      </c>
      <c r="N179" s="5">
        <f t="shared" si="14"/>
        <v>0.08858901639344262</v>
      </c>
    </row>
    <row r="180" spans="1:14" ht="15.75">
      <c r="A180" s="2">
        <v>1675</v>
      </c>
      <c r="B180" s="4">
        <v>55.32</v>
      </c>
      <c r="F180" s="5">
        <v>1.3575460122699388</v>
      </c>
      <c r="G180" s="5">
        <v>0</v>
      </c>
      <c r="H180" s="5">
        <v>0</v>
      </c>
      <c r="J180" s="19">
        <v>0.25473</v>
      </c>
      <c r="L180" s="5">
        <f t="shared" si="12"/>
        <v>0.3458076957055215</v>
      </c>
      <c r="M180" s="5">
        <f t="shared" si="13"/>
        <v>0</v>
      </c>
      <c r="N180" s="5">
        <f t="shared" si="14"/>
        <v>0</v>
      </c>
    </row>
    <row r="181" spans="1:14" ht="15.75">
      <c r="A181" s="2">
        <v>1676</v>
      </c>
      <c r="C181" s="4">
        <v>33</v>
      </c>
      <c r="D181" s="4">
        <v>19.56</v>
      </c>
      <c r="F181" s="5">
        <v>0</v>
      </c>
      <c r="G181" s="5">
        <v>0.8098159509202454</v>
      </c>
      <c r="H181" s="5">
        <v>0.42754098360655735</v>
      </c>
      <c r="J181" s="19">
        <v>0.24724</v>
      </c>
      <c r="L181" s="5">
        <f t="shared" si="12"/>
        <v>0</v>
      </c>
      <c r="M181" s="5">
        <f t="shared" si="13"/>
        <v>0.20021889570552145</v>
      </c>
      <c r="N181" s="5">
        <f t="shared" si="14"/>
        <v>0.10570523278688523</v>
      </c>
    </row>
    <row r="182" spans="1:14" ht="15.75">
      <c r="A182" s="2">
        <v>1677</v>
      </c>
      <c r="B182" s="4">
        <v>66</v>
      </c>
      <c r="F182" s="5">
        <v>1.6196319018404908</v>
      </c>
      <c r="G182" s="5">
        <v>0</v>
      </c>
      <c r="H182" s="5">
        <v>0</v>
      </c>
      <c r="J182" s="19">
        <v>0.24724</v>
      </c>
      <c r="L182" s="5">
        <f t="shared" si="12"/>
        <v>0.4004377914110429</v>
      </c>
      <c r="M182" s="5">
        <f t="shared" si="13"/>
        <v>0</v>
      </c>
      <c r="N182" s="5">
        <f t="shared" si="14"/>
        <v>0</v>
      </c>
    </row>
    <row r="183" spans="1:14" ht="15.75">
      <c r="A183" s="2">
        <v>1678</v>
      </c>
      <c r="B183" s="4">
        <v>52.15</v>
      </c>
      <c r="D183" s="4">
        <v>27.43</v>
      </c>
      <c r="F183" s="5">
        <v>1.2797546012269938</v>
      </c>
      <c r="G183" s="5">
        <v>0</v>
      </c>
      <c r="H183" s="5">
        <v>0.5995628415300547</v>
      </c>
      <c r="J183" s="19">
        <v>0.24724</v>
      </c>
      <c r="L183" s="5">
        <f t="shared" si="12"/>
        <v>0.31640652760736193</v>
      </c>
      <c r="M183" s="5">
        <f t="shared" si="13"/>
        <v>0</v>
      </c>
      <c r="N183" s="5">
        <f t="shared" si="14"/>
        <v>0.14823591693989072</v>
      </c>
    </row>
    <row r="184" spans="1:14" ht="15.75">
      <c r="A184" s="2">
        <v>1679</v>
      </c>
      <c r="B184" s="4">
        <v>92.23</v>
      </c>
      <c r="D184" s="4">
        <v>20.79</v>
      </c>
      <c r="F184" s="5">
        <v>2.263312883435583</v>
      </c>
      <c r="G184" s="5">
        <v>0</v>
      </c>
      <c r="H184" s="5">
        <v>0.4544262295081967</v>
      </c>
      <c r="J184" s="19">
        <v>0.24724</v>
      </c>
      <c r="L184" s="5">
        <f t="shared" si="12"/>
        <v>0.5595814773006135</v>
      </c>
      <c r="M184" s="5">
        <f t="shared" si="13"/>
        <v>0</v>
      </c>
      <c r="N184" s="5">
        <f t="shared" si="14"/>
        <v>0.11235234098360655</v>
      </c>
    </row>
    <row r="185" spans="1:14" ht="15.75">
      <c r="A185" s="2">
        <v>1680</v>
      </c>
      <c r="B185" s="4">
        <v>53.46</v>
      </c>
      <c r="C185" s="4">
        <v>24</v>
      </c>
      <c r="D185" s="4">
        <v>22.56</v>
      </c>
      <c r="F185" s="5">
        <v>1.3119018404907976</v>
      </c>
      <c r="G185" s="5">
        <v>0.588957055214724</v>
      </c>
      <c r="H185" s="5">
        <v>0.49311475409836064</v>
      </c>
      <c r="J185" s="19">
        <v>0.24724</v>
      </c>
      <c r="L185" s="5">
        <f t="shared" si="12"/>
        <v>0.3243546110429448</v>
      </c>
      <c r="M185" s="5">
        <f t="shared" si="13"/>
        <v>0.14561374233128835</v>
      </c>
      <c r="N185" s="5">
        <f t="shared" si="14"/>
        <v>0.12191769180327867</v>
      </c>
    </row>
    <row r="186" spans="1:14" ht="15.75">
      <c r="A186" s="2">
        <v>1681</v>
      </c>
      <c r="C186" s="4">
        <v>28</v>
      </c>
      <c r="D186" s="4">
        <v>21.25</v>
      </c>
      <c r="F186" s="5">
        <v>0</v>
      </c>
      <c r="G186" s="5">
        <v>0.6871165644171779</v>
      </c>
      <c r="H186" s="5">
        <v>0.4644808743169399</v>
      </c>
      <c r="J186" s="19">
        <v>0.24724</v>
      </c>
      <c r="L186" s="5">
        <f t="shared" si="12"/>
        <v>0</v>
      </c>
      <c r="M186" s="5">
        <f t="shared" si="13"/>
        <v>0.16988269938650308</v>
      </c>
      <c r="N186" s="5">
        <f t="shared" si="14"/>
        <v>0.11483825136612022</v>
      </c>
    </row>
    <row r="187" spans="1:14" ht="15.75">
      <c r="A187" s="2">
        <v>1682</v>
      </c>
      <c r="B187" s="4">
        <v>43.42</v>
      </c>
      <c r="C187" s="4">
        <v>28</v>
      </c>
      <c r="D187" s="4">
        <v>20.77</v>
      </c>
      <c r="F187" s="5">
        <v>1.065521472392638</v>
      </c>
      <c r="G187" s="5">
        <v>0.6871165644171779</v>
      </c>
      <c r="H187" s="5">
        <v>0.45398907103825137</v>
      </c>
      <c r="J187" s="19">
        <v>0.24724</v>
      </c>
      <c r="L187" s="5">
        <f t="shared" si="12"/>
        <v>0.26343952883435584</v>
      </c>
      <c r="M187" s="5">
        <f t="shared" si="13"/>
        <v>0.16988269938650308</v>
      </c>
      <c r="N187" s="5">
        <f t="shared" si="14"/>
        <v>0.11224425792349726</v>
      </c>
    </row>
    <row r="188" spans="1:14" ht="15.75">
      <c r="A188" s="2">
        <v>1683</v>
      </c>
      <c r="C188" s="4">
        <v>54</v>
      </c>
      <c r="D188" s="4">
        <v>43.31</v>
      </c>
      <c r="F188" s="5">
        <v>0</v>
      </c>
      <c r="G188" s="5">
        <v>1.3251533742331287</v>
      </c>
      <c r="H188" s="5">
        <v>0.9466666666666668</v>
      </c>
      <c r="J188" s="19">
        <v>0.24017</v>
      </c>
      <c r="L188" s="5">
        <f t="shared" si="12"/>
        <v>0</v>
      </c>
      <c r="M188" s="5">
        <f t="shared" si="13"/>
        <v>0.3182620858895705</v>
      </c>
      <c r="N188" s="5">
        <f t="shared" si="14"/>
        <v>0.22736093333333335</v>
      </c>
    </row>
    <row r="189" spans="1:14" ht="15.75">
      <c r="A189" s="2">
        <v>1684</v>
      </c>
      <c r="B189" s="4">
        <v>109.71</v>
      </c>
      <c r="D189" s="4">
        <v>52.92</v>
      </c>
      <c r="F189" s="5">
        <v>2.6922699386503064</v>
      </c>
      <c r="G189" s="5">
        <v>0</v>
      </c>
      <c r="H189" s="5">
        <v>1.1567213114754098</v>
      </c>
      <c r="J189" s="19">
        <v>0.24017</v>
      </c>
      <c r="L189" s="5">
        <f t="shared" si="12"/>
        <v>0.6466024711656441</v>
      </c>
      <c r="M189" s="5">
        <f t="shared" si="13"/>
        <v>0</v>
      </c>
      <c r="N189" s="5">
        <f t="shared" si="14"/>
        <v>0.27780975737704916</v>
      </c>
    </row>
    <row r="190" spans="1:14" ht="15.75">
      <c r="A190" s="2">
        <v>1685</v>
      </c>
      <c r="B190" s="4">
        <v>129.64</v>
      </c>
      <c r="D190" s="4">
        <v>36.52</v>
      </c>
      <c r="F190" s="5">
        <v>3.1813496932515335</v>
      </c>
      <c r="G190" s="5">
        <v>0</v>
      </c>
      <c r="H190" s="5">
        <v>0.7982513661202186</v>
      </c>
      <c r="J190" s="19">
        <v>0.24017</v>
      </c>
      <c r="L190" s="5">
        <f t="shared" si="12"/>
        <v>0.7640647558282208</v>
      </c>
      <c r="M190" s="5">
        <f t="shared" si="13"/>
        <v>0</v>
      </c>
      <c r="N190" s="5">
        <f t="shared" si="14"/>
        <v>0.1917160306010929</v>
      </c>
    </row>
    <row r="191" spans="1:14" ht="15.75">
      <c r="A191" s="2">
        <v>1686</v>
      </c>
      <c r="C191" s="4">
        <v>45</v>
      </c>
      <c r="D191" s="4">
        <v>37.5</v>
      </c>
      <c r="F191" s="5">
        <v>0</v>
      </c>
      <c r="G191" s="5">
        <v>1.1042944785276074</v>
      </c>
      <c r="H191" s="5">
        <v>0.819672131147541</v>
      </c>
      <c r="J191" s="19">
        <v>0.24017</v>
      </c>
      <c r="L191" s="5">
        <f t="shared" si="12"/>
        <v>0</v>
      </c>
      <c r="M191" s="5">
        <f t="shared" si="13"/>
        <v>0.2652184049079755</v>
      </c>
      <c r="N191" s="5">
        <f t="shared" si="14"/>
        <v>0.19686065573770492</v>
      </c>
    </row>
    <row r="192" spans="1:14" ht="15.75">
      <c r="A192" s="2">
        <v>1687</v>
      </c>
      <c r="D192" s="4">
        <v>29.58</v>
      </c>
      <c r="F192" s="5">
        <v>0</v>
      </c>
      <c r="G192" s="5">
        <v>0</v>
      </c>
      <c r="H192" s="5">
        <v>0.6465573770491803</v>
      </c>
      <c r="J192" s="19">
        <v>0.24017</v>
      </c>
      <c r="L192" s="5">
        <f t="shared" si="12"/>
        <v>0</v>
      </c>
      <c r="M192" s="5">
        <f t="shared" si="13"/>
        <v>0</v>
      </c>
      <c r="N192" s="5">
        <f t="shared" si="14"/>
        <v>0.1552836852459016</v>
      </c>
    </row>
    <row r="193" spans="1:14" ht="15.75">
      <c r="A193" s="2">
        <v>1688</v>
      </c>
      <c r="B193" s="4">
        <v>63.03</v>
      </c>
      <c r="C193" s="4">
        <v>37</v>
      </c>
      <c r="D193" s="4">
        <v>23.91</v>
      </c>
      <c r="F193" s="5">
        <v>1.5467484662576687</v>
      </c>
      <c r="G193" s="5">
        <v>0.9079754601226994</v>
      </c>
      <c r="H193" s="5">
        <v>0.5226229508196721</v>
      </c>
      <c r="J193" s="19">
        <v>0.24017</v>
      </c>
      <c r="L193" s="5">
        <f t="shared" si="12"/>
        <v>0.3714825791411043</v>
      </c>
      <c r="M193" s="5">
        <f t="shared" si="13"/>
        <v>0.2180684662576687</v>
      </c>
      <c r="N193" s="5">
        <f t="shared" si="14"/>
        <v>0.12551835409836065</v>
      </c>
    </row>
    <row r="194" spans="1:14" ht="15.75">
      <c r="A194" s="2">
        <v>1689</v>
      </c>
      <c r="B194" s="4">
        <v>56</v>
      </c>
      <c r="D194" s="4">
        <v>22.12</v>
      </c>
      <c r="F194" s="5">
        <v>1.3742331288343559</v>
      </c>
      <c r="G194" s="5">
        <v>0</v>
      </c>
      <c r="H194" s="5">
        <v>0.48349726775956287</v>
      </c>
      <c r="J194" s="19">
        <v>0.24017</v>
      </c>
      <c r="L194" s="5">
        <f t="shared" si="12"/>
        <v>0.33004957055214723</v>
      </c>
      <c r="M194" s="5">
        <f t="shared" si="13"/>
        <v>0</v>
      </c>
      <c r="N194" s="5">
        <f t="shared" si="14"/>
        <v>0.11612153879781421</v>
      </c>
    </row>
    <row r="195" spans="1:14" ht="15.75">
      <c r="A195" s="2">
        <v>1690</v>
      </c>
      <c r="D195" s="4">
        <v>23.23</v>
      </c>
      <c r="F195" s="5">
        <v>0</v>
      </c>
      <c r="G195" s="5">
        <v>0</v>
      </c>
      <c r="H195" s="5">
        <v>0.4554901960784314</v>
      </c>
      <c r="J195" s="19">
        <v>0.24017</v>
      </c>
      <c r="L195" s="5">
        <f t="shared" si="12"/>
        <v>0</v>
      </c>
      <c r="M195" s="5">
        <f t="shared" si="13"/>
        <v>0</v>
      </c>
      <c r="N195" s="5">
        <f t="shared" si="14"/>
        <v>0.10939508039215687</v>
      </c>
    </row>
    <row r="196" spans="1:14" ht="15.75">
      <c r="A196" s="2">
        <v>1691</v>
      </c>
      <c r="B196" s="4">
        <v>40.09</v>
      </c>
      <c r="C196" s="4">
        <v>36</v>
      </c>
      <c r="D196" s="4">
        <v>23.28</v>
      </c>
      <c r="F196" s="5">
        <v>0.8668108108108109</v>
      </c>
      <c r="G196" s="5">
        <v>0.7783783783783784</v>
      </c>
      <c r="H196" s="5">
        <v>0.45647058823529413</v>
      </c>
      <c r="J196" s="19">
        <v>0.21015</v>
      </c>
      <c r="L196" s="5">
        <f t="shared" si="12"/>
        <v>0.18216029189189192</v>
      </c>
      <c r="M196" s="5">
        <f t="shared" si="13"/>
        <v>0.16357621621621624</v>
      </c>
      <c r="N196" s="5">
        <f t="shared" si="14"/>
        <v>0.09592729411764707</v>
      </c>
    </row>
    <row r="197" spans="1:14" ht="15.75">
      <c r="A197" s="2">
        <v>1692</v>
      </c>
      <c r="B197" s="4">
        <v>74.94</v>
      </c>
      <c r="D197" s="4">
        <v>36.77</v>
      </c>
      <c r="F197" s="5">
        <v>1.6203243243243244</v>
      </c>
      <c r="G197" s="5">
        <v>0</v>
      </c>
      <c r="H197" s="5">
        <v>0.7209803921568628</v>
      </c>
      <c r="J197" s="19">
        <v>0.21015</v>
      </c>
      <c r="L197" s="5">
        <f t="shared" si="12"/>
        <v>0.34051115675675675</v>
      </c>
      <c r="M197" s="5">
        <f t="shared" si="13"/>
        <v>0</v>
      </c>
      <c r="N197" s="5">
        <f t="shared" si="14"/>
        <v>0.15151402941176473</v>
      </c>
    </row>
    <row r="198" spans="1:14" ht="15.75">
      <c r="A198" s="2">
        <v>1693</v>
      </c>
      <c r="C198" s="4">
        <v>60</v>
      </c>
      <c r="D198" s="4">
        <v>36.95</v>
      </c>
      <c r="F198" s="5">
        <v>0</v>
      </c>
      <c r="G198" s="5">
        <v>1.2972972972972974</v>
      </c>
      <c r="H198" s="5">
        <v>0.7245098039215687</v>
      </c>
      <c r="J198" s="19">
        <v>0.21015</v>
      </c>
      <c r="L198" s="5">
        <f t="shared" si="12"/>
        <v>0</v>
      </c>
      <c r="M198" s="5">
        <f t="shared" si="13"/>
        <v>0.27262702702702707</v>
      </c>
      <c r="N198" s="5">
        <f t="shared" si="14"/>
        <v>0.15225573529411768</v>
      </c>
    </row>
    <row r="199" spans="1:14" ht="15.75">
      <c r="A199" s="2">
        <v>1694</v>
      </c>
      <c r="D199" s="4">
        <v>45.79</v>
      </c>
      <c r="F199" s="5">
        <v>0</v>
      </c>
      <c r="G199" s="5">
        <v>0</v>
      </c>
      <c r="H199" s="5">
        <v>0.897843137254902</v>
      </c>
      <c r="J199" s="19">
        <v>0.21015</v>
      </c>
      <c r="L199" s="5">
        <f t="shared" si="12"/>
        <v>0</v>
      </c>
      <c r="M199" s="5">
        <f t="shared" si="13"/>
        <v>0</v>
      </c>
      <c r="N199" s="5">
        <f t="shared" si="14"/>
        <v>0.18868173529411764</v>
      </c>
    </row>
    <row r="200" spans="1:14" ht="15.75">
      <c r="A200" s="2">
        <v>1695</v>
      </c>
      <c r="C200" s="4">
        <v>68.8</v>
      </c>
      <c r="D200" s="4">
        <v>42.35</v>
      </c>
      <c r="F200" s="5">
        <v>0</v>
      </c>
      <c r="G200" s="5">
        <v>1.4875675675675675</v>
      </c>
      <c r="H200" s="5">
        <v>0.8303921568627451</v>
      </c>
      <c r="J200" s="19">
        <v>0.21015</v>
      </c>
      <c r="L200" s="5">
        <f t="shared" si="12"/>
        <v>0</v>
      </c>
      <c r="M200" s="5">
        <f t="shared" si="13"/>
        <v>0.3126123243243243</v>
      </c>
      <c r="N200" s="5">
        <f t="shared" si="14"/>
        <v>0.1745069117647059</v>
      </c>
    </row>
    <row r="201" spans="1:14" ht="15.75">
      <c r="A201" s="2">
        <v>1696</v>
      </c>
      <c r="B201" s="4">
        <v>87</v>
      </c>
      <c r="F201" s="5">
        <v>1.8810810810810812</v>
      </c>
      <c r="G201" s="5">
        <v>0</v>
      </c>
      <c r="H201" s="5">
        <v>0</v>
      </c>
      <c r="J201" s="19">
        <v>0.21015</v>
      </c>
      <c r="L201" s="5">
        <f t="shared" si="12"/>
        <v>0.3953091891891892</v>
      </c>
      <c r="M201" s="5">
        <f t="shared" si="13"/>
        <v>0</v>
      </c>
      <c r="N201" s="5">
        <f t="shared" si="14"/>
        <v>0</v>
      </c>
    </row>
    <row r="202" spans="1:14" ht="15.75">
      <c r="A202" s="2">
        <v>1697</v>
      </c>
      <c r="B202" s="4">
        <v>90</v>
      </c>
      <c r="C202" s="4">
        <v>48</v>
      </c>
      <c r="F202" s="5">
        <v>1.945945945945946</v>
      </c>
      <c r="G202" s="5">
        <v>1.037837837837838</v>
      </c>
      <c r="H202" s="5">
        <v>0</v>
      </c>
      <c r="J202" s="19">
        <v>0.21015</v>
      </c>
      <c r="L202" s="5">
        <f t="shared" si="12"/>
        <v>0.4089405405405406</v>
      </c>
      <c r="M202" s="5">
        <f t="shared" si="13"/>
        <v>0.21810162162162164</v>
      </c>
      <c r="N202" s="5">
        <f t="shared" si="14"/>
        <v>0</v>
      </c>
    </row>
    <row r="203" spans="1:14" ht="15.75">
      <c r="A203" s="2">
        <v>1698</v>
      </c>
      <c r="B203" s="4">
        <v>98.29</v>
      </c>
      <c r="C203" s="4">
        <v>49.83</v>
      </c>
      <c r="F203" s="5">
        <v>2.1251891891891894</v>
      </c>
      <c r="G203" s="5">
        <v>1.0774054054054054</v>
      </c>
      <c r="H203" s="5">
        <v>0</v>
      </c>
      <c r="J203" s="19">
        <v>0.21015</v>
      </c>
      <c r="L203" s="5">
        <f t="shared" si="12"/>
        <v>0.44660850810810815</v>
      </c>
      <c r="M203" s="5">
        <f t="shared" si="13"/>
        <v>0.22641674594594596</v>
      </c>
      <c r="N203" s="5">
        <f t="shared" si="14"/>
        <v>0</v>
      </c>
    </row>
    <row r="204" spans="1:14" ht="15.75">
      <c r="A204" s="2">
        <v>1699</v>
      </c>
      <c r="B204" s="4">
        <v>99.32</v>
      </c>
      <c r="C204" s="4">
        <v>48</v>
      </c>
      <c r="D204" s="4">
        <v>39</v>
      </c>
      <c r="F204" s="5">
        <v>2.1474594594594594</v>
      </c>
      <c r="G204" s="5">
        <v>1.037837837837838</v>
      </c>
      <c r="H204" s="5">
        <v>0.7647058823529411</v>
      </c>
      <c r="J204" s="19">
        <v>0.21015</v>
      </c>
      <c r="L204" s="5">
        <f t="shared" si="12"/>
        <v>0.4512886054054054</v>
      </c>
      <c r="M204" s="5">
        <f t="shared" si="13"/>
        <v>0.21810162162162164</v>
      </c>
      <c r="N204" s="5">
        <f t="shared" si="14"/>
        <v>0.16070294117647058</v>
      </c>
    </row>
    <row r="205" spans="1:14" ht="15.75">
      <c r="A205" s="2">
        <v>1700</v>
      </c>
      <c r="B205" s="4">
        <v>105.55</v>
      </c>
      <c r="D205" s="4">
        <v>53.49</v>
      </c>
      <c r="F205" s="5">
        <v>2.282162162162162</v>
      </c>
      <c r="G205" s="5">
        <v>0</v>
      </c>
      <c r="H205" s="5">
        <v>1.0488235294117647</v>
      </c>
      <c r="J205" s="19">
        <v>0.21015</v>
      </c>
      <c r="L205" s="5">
        <f t="shared" si="12"/>
        <v>0.4795963783783783</v>
      </c>
      <c r="M205" s="5">
        <f t="shared" si="13"/>
        <v>0</v>
      </c>
      <c r="N205" s="5">
        <f t="shared" si="14"/>
        <v>0.22041026470588235</v>
      </c>
    </row>
    <row r="206" spans="1:14" ht="15.75">
      <c r="A206" s="2">
        <v>1701</v>
      </c>
      <c r="B206" s="4">
        <v>105.59</v>
      </c>
      <c r="D206" s="4">
        <v>39.3</v>
      </c>
      <c r="F206" s="5">
        <v>2.283027027027027</v>
      </c>
      <c r="G206" s="5">
        <v>0</v>
      </c>
      <c r="H206" s="5">
        <v>0.7705882352941176</v>
      </c>
      <c r="J206" s="19">
        <v>0.21015</v>
      </c>
      <c r="L206" s="5">
        <f t="shared" si="12"/>
        <v>0.4797781297297297</v>
      </c>
      <c r="M206" s="5">
        <f t="shared" si="13"/>
        <v>0</v>
      </c>
      <c r="N206" s="5">
        <f t="shared" si="14"/>
        <v>0.16193911764705882</v>
      </c>
    </row>
    <row r="207" spans="1:14" ht="15.75">
      <c r="A207" s="2">
        <v>1702</v>
      </c>
      <c r="B207" s="4">
        <v>77.62</v>
      </c>
      <c r="D207" s="4">
        <v>28.77</v>
      </c>
      <c r="F207" s="5">
        <v>1.6782702702702703</v>
      </c>
      <c r="G207" s="5">
        <v>0</v>
      </c>
      <c r="H207" s="5">
        <v>0.5641176470588235</v>
      </c>
      <c r="J207" s="19">
        <v>0.21015</v>
      </c>
      <c r="L207" s="5">
        <f t="shared" si="12"/>
        <v>0.3526884972972973</v>
      </c>
      <c r="M207" s="5">
        <f t="shared" si="13"/>
        <v>0</v>
      </c>
      <c r="N207" s="5">
        <f t="shared" si="14"/>
        <v>0.11854932352941176</v>
      </c>
    </row>
    <row r="208" spans="1:14" ht="15.75">
      <c r="A208" s="2">
        <v>1703</v>
      </c>
      <c r="B208" s="4">
        <v>67.36</v>
      </c>
      <c r="D208" s="4">
        <v>24.43</v>
      </c>
      <c r="F208" s="5">
        <v>1.4564324324324325</v>
      </c>
      <c r="G208" s="5">
        <v>0</v>
      </c>
      <c r="H208" s="5">
        <v>0.47901960784313724</v>
      </c>
      <c r="J208" s="19">
        <v>0.21015</v>
      </c>
      <c r="L208" s="5">
        <f t="shared" si="12"/>
        <v>0.3060692756756757</v>
      </c>
      <c r="M208" s="5">
        <f t="shared" si="13"/>
        <v>0</v>
      </c>
      <c r="N208" s="5">
        <f t="shared" si="14"/>
        <v>0.10066597058823529</v>
      </c>
    </row>
    <row r="209" spans="1:14" ht="15.75">
      <c r="A209" s="2">
        <v>1704</v>
      </c>
      <c r="B209" s="4">
        <v>78</v>
      </c>
      <c r="D209" s="4">
        <v>37.76</v>
      </c>
      <c r="F209" s="5">
        <v>1.6864864864864866</v>
      </c>
      <c r="G209" s="5">
        <v>0</v>
      </c>
      <c r="H209" s="5">
        <v>0.7403921568627451</v>
      </c>
      <c r="J209" s="19">
        <v>0.21015</v>
      </c>
      <c r="L209" s="5">
        <f t="shared" si="12"/>
        <v>0.3544151351351352</v>
      </c>
      <c r="M209" s="5">
        <f t="shared" si="13"/>
        <v>0</v>
      </c>
      <c r="N209" s="5">
        <f t="shared" si="14"/>
        <v>0.15559341176470587</v>
      </c>
    </row>
    <row r="210" spans="1:14" ht="15.75">
      <c r="A210" s="2">
        <v>1705</v>
      </c>
      <c r="B210" s="4">
        <v>60</v>
      </c>
      <c r="D210" s="4">
        <v>22.59</v>
      </c>
      <c r="F210" s="5">
        <v>1.2972972972972974</v>
      </c>
      <c r="G210" s="5">
        <v>0</v>
      </c>
      <c r="H210" s="5">
        <v>0.4429411764705882</v>
      </c>
      <c r="J210" s="19">
        <v>0.21015</v>
      </c>
      <c r="L210" s="5">
        <f t="shared" si="12"/>
        <v>0.27262702702702707</v>
      </c>
      <c r="M210" s="5">
        <f t="shared" si="13"/>
        <v>0</v>
      </c>
      <c r="N210" s="5">
        <f t="shared" si="14"/>
        <v>0.09308408823529411</v>
      </c>
    </row>
    <row r="211" spans="1:14" ht="15.75">
      <c r="A211" s="2">
        <v>1706</v>
      </c>
      <c r="B211" s="4">
        <v>72</v>
      </c>
      <c r="D211" s="4">
        <v>20</v>
      </c>
      <c r="F211" s="5">
        <v>1.5567567567567568</v>
      </c>
      <c r="G211" s="5">
        <v>0</v>
      </c>
      <c r="H211" s="5">
        <v>0.39215686274509803</v>
      </c>
      <c r="J211" s="19">
        <v>0.21015</v>
      </c>
      <c r="L211" s="5">
        <f t="shared" si="12"/>
        <v>0.32715243243243247</v>
      </c>
      <c r="M211" s="5">
        <f t="shared" si="13"/>
        <v>0</v>
      </c>
      <c r="N211" s="5">
        <f t="shared" si="14"/>
        <v>0.08241176470588235</v>
      </c>
    </row>
    <row r="212" spans="1:14" ht="15.75">
      <c r="A212" s="2">
        <v>1707</v>
      </c>
      <c r="B212" s="4">
        <v>84.59</v>
      </c>
      <c r="D212" s="4">
        <v>23.23</v>
      </c>
      <c r="F212" s="5">
        <v>1.8289729729729731</v>
      </c>
      <c r="G212" s="5">
        <v>0</v>
      </c>
      <c r="H212" s="5">
        <v>0.4554901960784314</v>
      </c>
      <c r="J212" s="19">
        <v>0.21015</v>
      </c>
      <c r="L212" s="5">
        <f t="shared" si="12"/>
        <v>0.3843586702702703</v>
      </c>
      <c r="M212" s="5">
        <f t="shared" si="13"/>
        <v>0</v>
      </c>
      <c r="N212" s="5">
        <f t="shared" si="14"/>
        <v>0.09572126470588235</v>
      </c>
    </row>
    <row r="213" spans="1:14" ht="15.75">
      <c r="A213" s="2">
        <v>1708</v>
      </c>
      <c r="B213" s="4">
        <v>64.96</v>
      </c>
      <c r="D213" s="4">
        <v>36</v>
      </c>
      <c r="F213" s="5">
        <v>1.4045405405405404</v>
      </c>
      <c r="G213" s="5">
        <v>0</v>
      </c>
      <c r="H213" s="5">
        <v>0.7058823529411765</v>
      </c>
      <c r="J213" s="19">
        <v>0.21015</v>
      </c>
      <c r="L213" s="5">
        <f t="shared" si="12"/>
        <v>0.2951641945945946</v>
      </c>
      <c r="M213" s="5">
        <f t="shared" si="13"/>
        <v>0</v>
      </c>
      <c r="N213" s="5">
        <f t="shared" si="14"/>
        <v>0.14834117647058825</v>
      </c>
    </row>
    <row r="214" spans="1:14" ht="15.75">
      <c r="A214" s="2">
        <v>1709</v>
      </c>
      <c r="B214" s="4">
        <v>119.82</v>
      </c>
      <c r="D214" s="4">
        <v>31.97</v>
      </c>
      <c r="F214" s="5">
        <v>2.5907027027027025</v>
      </c>
      <c r="G214" s="5">
        <v>0</v>
      </c>
      <c r="H214" s="5">
        <v>0.6268627450980392</v>
      </c>
      <c r="J214" s="19">
        <v>0.21015</v>
      </c>
      <c r="L214" s="5">
        <f t="shared" si="12"/>
        <v>0.544436172972973</v>
      </c>
      <c r="M214" s="5">
        <f t="shared" si="13"/>
        <v>0</v>
      </c>
      <c r="N214" s="5">
        <f t="shared" si="14"/>
        <v>0.13173520588235293</v>
      </c>
    </row>
    <row r="215" spans="1:14" ht="15.75">
      <c r="A215" s="2">
        <v>1710</v>
      </c>
      <c r="B215" s="4">
        <v>69.11</v>
      </c>
      <c r="D215" s="4">
        <v>31.94</v>
      </c>
      <c r="F215" s="5">
        <v>1.4942702702702702</v>
      </c>
      <c r="G215" s="5">
        <v>0</v>
      </c>
      <c r="H215" s="5">
        <v>0.6262745098039216</v>
      </c>
      <c r="J215" s="19">
        <v>0.21015</v>
      </c>
      <c r="L215" s="5">
        <f t="shared" si="12"/>
        <v>0.31402089729729726</v>
      </c>
      <c r="M215" s="5">
        <f t="shared" si="13"/>
        <v>0</v>
      </c>
      <c r="N215" s="5">
        <f t="shared" si="14"/>
        <v>0.13161158823529412</v>
      </c>
    </row>
    <row r="216" spans="1:14" ht="15.75">
      <c r="A216" s="2">
        <v>1711</v>
      </c>
      <c r="B216" s="4">
        <v>70.03</v>
      </c>
      <c r="C216" s="4">
        <v>40</v>
      </c>
      <c r="D216" s="4">
        <v>33.34</v>
      </c>
      <c r="F216" s="5">
        <v>1.5141621621621622</v>
      </c>
      <c r="G216" s="5">
        <v>0.8648648648648649</v>
      </c>
      <c r="H216" s="5">
        <v>0.6537254901960785</v>
      </c>
      <c r="J216" s="19">
        <v>0.21015</v>
      </c>
      <c r="L216" s="5">
        <f t="shared" si="12"/>
        <v>0.31820117837837836</v>
      </c>
      <c r="M216" s="5">
        <f t="shared" si="13"/>
        <v>0.18175135135135137</v>
      </c>
      <c r="N216" s="5">
        <f t="shared" si="14"/>
        <v>0.1373804117647059</v>
      </c>
    </row>
    <row r="217" spans="1:14" ht="15.75">
      <c r="A217" s="2">
        <v>1712</v>
      </c>
      <c r="B217" s="4">
        <v>109.55</v>
      </c>
      <c r="D217" s="4">
        <v>44.41</v>
      </c>
      <c r="F217" s="5">
        <v>2.3686486486486484</v>
      </c>
      <c r="G217" s="5">
        <v>0</v>
      </c>
      <c r="H217" s="5">
        <v>0.8707843137254901</v>
      </c>
      <c r="J217" s="19">
        <v>0.21015</v>
      </c>
      <c r="L217" s="5">
        <f t="shared" si="12"/>
        <v>0.49777151351351345</v>
      </c>
      <c r="M217" s="5">
        <f t="shared" si="13"/>
        <v>0</v>
      </c>
      <c r="N217" s="5">
        <f t="shared" si="14"/>
        <v>0.18299532352941175</v>
      </c>
    </row>
    <row r="218" spans="1:14" ht="15.75">
      <c r="A218" s="2">
        <v>1713</v>
      </c>
      <c r="B218" s="4">
        <v>93.08</v>
      </c>
      <c r="D218" s="4">
        <v>35.23</v>
      </c>
      <c r="F218" s="5">
        <v>2.0125405405405403</v>
      </c>
      <c r="G218" s="5">
        <v>0</v>
      </c>
      <c r="H218" s="5">
        <v>0.6907843137254901</v>
      </c>
      <c r="J218" s="19">
        <v>0.21015</v>
      </c>
      <c r="L218" s="5">
        <f t="shared" si="12"/>
        <v>0.42293539459459456</v>
      </c>
      <c r="M218" s="5">
        <f t="shared" si="13"/>
        <v>0</v>
      </c>
      <c r="N218" s="5">
        <f t="shared" si="14"/>
        <v>0.14516832352941175</v>
      </c>
    </row>
    <row r="219" spans="1:14" ht="15.75">
      <c r="A219" s="2">
        <v>1714</v>
      </c>
      <c r="B219" s="4">
        <v>110.63</v>
      </c>
      <c r="C219" s="4">
        <v>66</v>
      </c>
      <c r="D219" s="4">
        <v>34.85</v>
      </c>
      <c r="F219" s="5">
        <v>2.392</v>
      </c>
      <c r="G219" s="5">
        <v>1.427027027027027</v>
      </c>
      <c r="H219" s="5">
        <v>0.6833333333333333</v>
      </c>
      <c r="J219" s="19">
        <v>0.21015</v>
      </c>
      <c r="L219" s="5">
        <f t="shared" si="12"/>
        <v>0.5026788</v>
      </c>
      <c r="M219" s="5">
        <f t="shared" si="13"/>
        <v>0.29988972972972977</v>
      </c>
      <c r="N219" s="5">
        <f t="shared" si="14"/>
        <v>0.1436025</v>
      </c>
    </row>
    <row r="220" spans="1:14" ht="15.75">
      <c r="A220" s="2">
        <v>1715</v>
      </c>
      <c r="B220" s="4">
        <v>84.33</v>
      </c>
      <c r="C220" s="4">
        <v>49.48</v>
      </c>
      <c r="D220" s="4">
        <v>36.33</v>
      </c>
      <c r="F220" s="5">
        <v>1.8233513513513513</v>
      </c>
      <c r="G220" s="5">
        <v>1.0698378378378377</v>
      </c>
      <c r="H220" s="5">
        <v>0.7123529411764705</v>
      </c>
      <c r="J220" s="19">
        <v>0.21015</v>
      </c>
      <c r="L220" s="5">
        <f aca="true" t="shared" si="15" ref="L220:L283">$J220*F220</f>
        <v>0.38317728648648647</v>
      </c>
      <c r="M220" s="5">
        <f aca="true" t="shared" si="16" ref="M220:M283">$J220*G220</f>
        <v>0.22482642162162159</v>
      </c>
      <c r="N220" s="5">
        <f aca="true" t="shared" si="17" ref="N220:N283">$J220*H220</f>
        <v>0.14970097058823528</v>
      </c>
    </row>
    <row r="221" spans="1:14" ht="15.75">
      <c r="A221" s="2">
        <v>1716</v>
      </c>
      <c r="B221" s="4">
        <v>83.8</v>
      </c>
      <c r="C221" s="4">
        <v>57</v>
      </c>
      <c r="D221" s="4">
        <v>38.08</v>
      </c>
      <c r="F221" s="5">
        <v>1.8118918918918918</v>
      </c>
      <c r="G221" s="5">
        <v>1.2324324324324325</v>
      </c>
      <c r="H221" s="5">
        <v>0.7466666666666666</v>
      </c>
      <c r="J221" s="19">
        <v>0.21015</v>
      </c>
      <c r="L221" s="5">
        <f t="shared" si="15"/>
        <v>0.3807690810810811</v>
      </c>
      <c r="M221" s="5">
        <f t="shared" si="16"/>
        <v>0.2589956756756757</v>
      </c>
      <c r="N221" s="5">
        <f t="shared" si="17"/>
        <v>0.156912</v>
      </c>
    </row>
    <row r="222" spans="1:14" ht="15.75">
      <c r="A222" s="2">
        <v>1717</v>
      </c>
      <c r="B222" s="4">
        <v>89.92</v>
      </c>
      <c r="C222" s="4">
        <v>49.72</v>
      </c>
      <c r="D222" s="4">
        <v>33.2</v>
      </c>
      <c r="F222" s="5">
        <v>1.9442162162162162</v>
      </c>
      <c r="G222" s="5">
        <v>1.075027027027027</v>
      </c>
      <c r="H222" s="5">
        <v>0.6509803921568628</v>
      </c>
      <c r="J222" s="19">
        <v>0.21015</v>
      </c>
      <c r="L222" s="5">
        <f t="shared" si="15"/>
        <v>0.40857703783783783</v>
      </c>
      <c r="M222" s="5">
        <f t="shared" si="16"/>
        <v>0.22591692972972974</v>
      </c>
      <c r="N222" s="5">
        <f t="shared" si="17"/>
        <v>0.1368035294117647</v>
      </c>
    </row>
    <row r="223" spans="1:14" ht="15.75">
      <c r="A223" s="2">
        <v>1718</v>
      </c>
      <c r="B223" s="4">
        <v>124.74</v>
      </c>
      <c r="C223" s="4">
        <v>72</v>
      </c>
      <c r="D223" s="4">
        <v>49.39</v>
      </c>
      <c r="F223" s="5">
        <v>2.697081081081081</v>
      </c>
      <c r="G223" s="5">
        <v>1.5567567567567568</v>
      </c>
      <c r="H223" s="5">
        <v>0.9684313725490196</v>
      </c>
      <c r="J223" s="19">
        <v>0.21015</v>
      </c>
      <c r="L223" s="5">
        <f t="shared" si="15"/>
        <v>0.5667915891891891</v>
      </c>
      <c r="M223" s="5">
        <f t="shared" si="16"/>
        <v>0.32715243243243247</v>
      </c>
      <c r="N223" s="5">
        <f t="shared" si="17"/>
        <v>0.20351585294117647</v>
      </c>
    </row>
    <row r="224" spans="1:14" ht="15.75">
      <c r="A224" s="2">
        <v>1719</v>
      </c>
      <c r="B224" s="4">
        <v>120.99</v>
      </c>
      <c r="C224" s="4">
        <v>47.26</v>
      </c>
      <c r="D224" s="4">
        <v>34</v>
      </c>
      <c r="F224" s="5">
        <v>2.616</v>
      </c>
      <c r="G224" s="5">
        <v>1.0218378378378379</v>
      </c>
      <c r="H224" s="5">
        <v>0.6666666666666666</v>
      </c>
      <c r="J224" s="19">
        <v>0.21015</v>
      </c>
      <c r="L224" s="5">
        <f t="shared" si="15"/>
        <v>0.5497524</v>
      </c>
      <c r="M224" s="5">
        <f t="shared" si="16"/>
        <v>0.21473922162162162</v>
      </c>
      <c r="N224" s="5">
        <f t="shared" si="17"/>
        <v>0.1401</v>
      </c>
    </row>
    <row r="225" spans="1:14" ht="15.75">
      <c r="A225" s="2">
        <v>1720</v>
      </c>
      <c r="B225" s="4">
        <v>101.71</v>
      </c>
      <c r="C225" s="4">
        <v>50.77</v>
      </c>
      <c r="D225" s="4">
        <v>38.29</v>
      </c>
      <c r="F225" s="5">
        <v>2.199135135135135</v>
      </c>
      <c r="G225" s="5">
        <v>1.0977297297297297</v>
      </c>
      <c r="H225" s="5">
        <v>0.7507843137254901</v>
      </c>
      <c r="J225" s="19">
        <v>0.21015</v>
      </c>
      <c r="L225" s="5">
        <f t="shared" si="15"/>
        <v>0.4621482486486487</v>
      </c>
      <c r="M225" s="5">
        <f t="shared" si="16"/>
        <v>0.2306879027027027</v>
      </c>
      <c r="N225" s="5">
        <f t="shared" si="17"/>
        <v>0.15777732352941176</v>
      </c>
    </row>
    <row r="226" spans="1:14" ht="15.75">
      <c r="A226" s="2">
        <v>1721</v>
      </c>
      <c r="B226" s="4">
        <v>82.09</v>
      </c>
      <c r="C226" s="4">
        <v>32.51</v>
      </c>
      <c r="D226" s="4">
        <v>24.97</v>
      </c>
      <c r="F226" s="5">
        <v>1.774918918918919</v>
      </c>
      <c r="G226" s="5">
        <v>0.7029189189189189</v>
      </c>
      <c r="H226" s="5">
        <v>0.48960784313725486</v>
      </c>
      <c r="J226" s="19">
        <v>0.21015</v>
      </c>
      <c r="L226" s="5">
        <f t="shared" si="15"/>
        <v>0.37299921081081083</v>
      </c>
      <c r="M226" s="5">
        <f t="shared" si="16"/>
        <v>0.1477184108108108</v>
      </c>
      <c r="N226" s="5">
        <f t="shared" si="17"/>
        <v>0.10289108823529411</v>
      </c>
    </row>
    <row r="227" spans="1:14" ht="15.75">
      <c r="A227" s="2">
        <v>1722</v>
      </c>
      <c r="B227" s="4">
        <v>46.85</v>
      </c>
      <c r="C227" s="4">
        <v>26.19</v>
      </c>
      <c r="D227" s="4">
        <v>24.38</v>
      </c>
      <c r="F227" s="5">
        <v>1.012972972972973</v>
      </c>
      <c r="G227" s="5">
        <v>0.5662702702702703</v>
      </c>
      <c r="H227" s="5">
        <v>0.4780392156862745</v>
      </c>
      <c r="J227" s="19">
        <v>0.21015</v>
      </c>
      <c r="L227" s="5">
        <f t="shared" si="15"/>
        <v>0.21287627027027028</v>
      </c>
      <c r="M227" s="5">
        <f t="shared" si="16"/>
        <v>0.11900169729729732</v>
      </c>
      <c r="N227" s="5">
        <f t="shared" si="17"/>
        <v>0.10045994117647059</v>
      </c>
    </row>
    <row r="228" spans="1:14" ht="15.75">
      <c r="A228" s="2">
        <v>1723</v>
      </c>
      <c r="B228" s="4">
        <v>53.79</v>
      </c>
      <c r="C228" s="4">
        <v>26.28</v>
      </c>
      <c r="D228" s="4">
        <v>22.94</v>
      </c>
      <c r="F228" s="5">
        <v>1.163027027027027</v>
      </c>
      <c r="G228" s="5">
        <v>0.5682162162162162</v>
      </c>
      <c r="H228" s="5">
        <v>0.4498039215686275</v>
      </c>
      <c r="J228" s="19">
        <v>0.21015</v>
      </c>
      <c r="L228" s="5">
        <f t="shared" si="15"/>
        <v>0.24441012972972975</v>
      </c>
      <c r="M228" s="5">
        <f t="shared" si="16"/>
        <v>0.11941063783783784</v>
      </c>
      <c r="N228" s="5">
        <f t="shared" si="17"/>
        <v>0.09452629411764707</v>
      </c>
    </row>
    <row r="229" spans="1:14" ht="15.75">
      <c r="A229" s="2">
        <v>1724</v>
      </c>
      <c r="B229" s="4">
        <v>54.15</v>
      </c>
      <c r="C229" s="4">
        <v>28.38</v>
      </c>
      <c r="D229" s="4">
        <v>29.79</v>
      </c>
      <c r="F229" s="5">
        <v>1.1708108108108108</v>
      </c>
      <c r="G229" s="5">
        <v>0.6136216216216216</v>
      </c>
      <c r="H229" s="5">
        <v>0.5841176470588235</v>
      </c>
      <c r="J229" s="19">
        <v>0.21015</v>
      </c>
      <c r="L229" s="5">
        <f t="shared" si="15"/>
        <v>0.2460458918918919</v>
      </c>
      <c r="M229" s="5">
        <f t="shared" si="16"/>
        <v>0.12895258378378377</v>
      </c>
      <c r="N229" s="5">
        <f t="shared" si="17"/>
        <v>0.12275232352941176</v>
      </c>
    </row>
    <row r="230" spans="1:14" ht="15.75">
      <c r="A230" s="2">
        <v>1725</v>
      </c>
      <c r="B230" s="4">
        <v>60.77</v>
      </c>
      <c r="C230" s="4">
        <v>36.29</v>
      </c>
      <c r="D230" s="4">
        <v>28.99</v>
      </c>
      <c r="F230" s="5">
        <v>1.313945945945946</v>
      </c>
      <c r="G230" s="5">
        <v>0.7846486486486486</v>
      </c>
      <c r="H230" s="5">
        <v>0.5684313725490195</v>
      </c>
      <c r="J230" s="19">
        <v>0.21015</v>
      </c>
      <c r="L230" s="5">
        <f t="shared" si="15"/>
        <v>0.27612574054054057</v>
      </c>
      <c r="M230" s="5">
        <f t="shared" si="16"/>
        <v>0.1648939135135135</v>
      </c>
      <c r="N230" s="5">
        <f t="shared" si="17"/>
        <v>0.11945585294117646</v>
      </c>
    </row>
    <row r="231" spans="1:14" ht="15.75">
      <c r="A231" s="2">
        <v>1726</v>
      </c>
      <c r="B231" s="4">
        <v>109.09</v>
      </c>
      <c r="C231" s="4">
        <v>63</v>
      </c>
      <c r="D231" s="4">
        <v>48.06</v>
      </c>
      <c r="F231" s="5">
        <v>2.3587027027027028</v>
      </c>
      <c r="G231" s="5">
        <v>1.3621621621621622</v>
      </c>
      <c r="H231" s="5">
        <v>0.9423529411764706</v>
      </c>
      <c r="J231" s="19">
        <v>0.21015</v>
      </c>
      <c r="L231" s="5">
        <f t="shared" si="15"/>
        <v>0.495681372972973</v>
      </c>
      <c r="M231" s="5">
        <f t="shared" si="16"/>
        <v>0.2862583783783784</v>
      </c>
      <c r="N231" s="5">
        <f t="shared" si="17"/>
        <v>0.1980354705882353</v>
      </c>
    </row>
    <row r="232" spans="1:14" ht="15.75">
      <c r="A232" s="2">
        <v>1727</v>
      </c>
      <c r="B232" s="4">
        <v>83.72</v>
      </c>
      <c r="C232" s="4">
        <v>51.52</v>
      </c>
      <c r="D232" s="4">
        <v>35.02</v>
      </c>
      <c r="F232" s="5">
        <v>1.8101621621621622</v>
      </c>
      <c r="G232" s="5">
        <v>1.113945945945946</v>
      </c>
      <c r="H232" s="5">
        <v>0.6866666666666668</v>
      </c>
      <c r="J232" s="19">
        <v>0.21015</v>
      </c>
      <c r="L232" s="5">
        <f t="shared" si="15"/>
        <v>0.3804055783783784</v>
      </c>
      <c r="M232" s="5">
        <f t="shared" si="16"/>
        <v>0.23409574054054055</v>
      </c>
      <c r="N232" s="5">
        <f t="shared" si="17"/>
        <v>0.14430300000000001</v>
      </c>
    </row>
    <row r="233" spans="1:14" ht="15.75">
      <c r="A233" s="2">
        <v>1728</v>
      </c>
      <c r="B233" s="4">
        <v>81.26</v>
      </c>
      <c r="C233" s="4">
        <v>39</v>
      </c>
      <c r="D233" s="4">
        <v>37.45</v>
      </c>
      <c r="F233" s="5">
        <v>1.756972972972973</v>
      </c>
      <c r="G233" s="5">
        <v>0.8432432432432433</v>
      </c>
      <c r="H233" s="5">
        <v>0.7343137254901961</v>
      </c>
      <c r="J233" s="19">
        <v>0.21015</v>
      </c>
      <c r="L233" s="5">
        <f t="shared" si="15"/>
        <v>0.3692278702702703</v>
      </c>
      <c r="M233" s="5">
        <f t="shared" si="16"/>
        <v>0.1772075675675676</v>
      </c>
      <c r="N233" s="5">
        <f t="shared" si="17"/>
        <v>0.15431602941176473</v>
      </c>
    </row>
    <row r="234" spans="1:14" ht="15.75">
      <c r="A234" s="2">
        <v>1729</v>
      </c>
      <c r="B234" s="4">
        <v>68.87</v>
      </c>
      <c r="C234" s="4">
        <v>36</v>
      </c>
      <c r="D234" s="4">
        <v>30.48</v>
      </c>
      <c r="F234" s="5">
        <v>1.4890810810810813</v>
      </c>
      <c r="G234" s="5">
        <v>0.7783783783783784</v>
      </c>
      <c r="H234" s="5">
        <v>0.5976470588235294</v>
      </c>
      <c r="J234" s="19">
        <v>0.21015</v>
      </c>
      <c r="L234" s="5">
        <f t="shared" si="15"/>
        <v>0.31293038918918925</v>
      </c>
      <c r="M234" s="5">
        <f t="shared" si="16"/>
        <v>0.16357621621621624</v>
      </c>
      <c r="N234" s="5">
        <f t="shared" si="17"/>
        <v>0.12559552941176472</v>
      </c>
    </row>
    <row r="235" spans="1:14" ht="15.75">
      <c r="A235" s="2">
        <v>1730</v>
      </c>
      <c r="B235" s="4">
        <v>70.39</v>
      </c>
      <c r="C235" s="4">
        <v>36</v>
      </c>
      <c r="D235" s="4">
        <v>29.16</v>
      </c>
      <c r="F235" s="5">
        <v>1.521945945945946</v>
      </c>
      <c r="G235" s="5">
        <v>0.7783783783783784</v>
      </c>
      <c r="H235" s="5">
        <v>0.571764705882353</v>
      </c>
      <c r="J235" s="19">
        <v>0.21015</v>
      </c>
      <c r="L235" s="5">
        <f t="shared" si="15"/>
        <v>0.3198369405405405</v>
      </c>
      <c r="M235" s="5">
        <f t="shared" si="16"/>
        <v>0.16357621621621624</v>
      </c>
      <c r="N235" s="5">
        <f t="shared" si="17"/>
        <v>0.12015635294117648</v>
      </c>
    </row>
    <row r="236" spans="1:14" ht="15.75">
      <c r="A236" s="2">
        <v>1731</v>
      </c>
      <c r="B236" s="4">
        <v>77.25</v>
      </c>
      <c r="C236" s="4">
        <v>43.09</v>
      </c>
      <c r="D236" s="4">
        <v>33.18</v>
      </c>
      <c r="F236" s="5">
        <v>1.6702702702702703</v>
      </c>
      <c r="G236" s="5">
        <v>0.9316756756756758</v>
      </c>
      <c r="H236" s="5">
        <v>0.6505882352941177</v>
      </c>
      <c r="J236" s="19">
        <v>0.21015</v>
      </c>
      <c r="L236" s="5">
        <f t="shared" si="15"/>
        <v>0.3510072972972973</v>
      </c>
      <c r="M236" s="5">
        <f t="shared" si="16"/>
        <v>0.19579164324324327</v>
      </c>
      <c r="N236" s="5">
        <f t="shared" si="17"/>
        <v>0.13672111764705883</v>
      </c>
    </row>
    <row r="237" spans="1:14" ht="15.75">
      <c r="A237" s="2">
        <v>1732</v>
      </c>
      <c r="B237" s="4">
        <v>75.61</v>
      </c>
      <c r="C237" s="4">
        <v>39</v>
      </c>
      <c r="D237" s="4">
        <v>27.34</v>
      </c>
      <c r="F237" s="5">
        <v>1.6348108108108108</v>
      </c>
      <c r="G237" s="5">
        <v>0.8432432432432433</v>
      </c>
      <c r="H237" s="5">
        <v>0.5360784313725491</v>
      </c>
      <c r="J237" s="19">
        <v>0.21015</v>
      </c>
      <c r="L237" s="5">
        <f t="shared" si="15"/>
        <v>0.3435554918918919</v>
      </c>
      <c r="M237" s="5">
        <f t="shared" si="16"/>
        <v>0.1772075675675676</v>
      </c>
      <c r="N237" s="5">
        <f t="shared" si="17"/>
        <v>0.11265688235294119</v>
      </c>
    </row>
    <row r="238" spans="1:14" ht="15.75">
      <c r="A238" s="2">
        <v>1733</v>
      </c>
      <c r="B238" s="4">
        <v>74.78</v>
      </c>
      <c r="C238" s="4">
        <v>42</v>
      </c>
      <c r="D238" s="4">
        <v>28.33</v>
      </c>
      <c r="F238" s="5">
        <v>1.616864864864865</v>
      </c>
      <c r="G238" s="5">
        <v>0.9081081081081082</v>
      </c>
      <c r="H238" s="5">
        <v>0.5554901960784313</v>
      </c>
      <c r="J238" s="19">
        <v>0.21015</v>
      </c>
      <c r="L238" s="5">
        <f t="shared" si="15"/>
        <v>0.33978415135135137</v>
      </c>
      <c r="M238" s="5">
        <f t="shared" si="16"/>
        <v>0.19083891891891894</v>
      </c>
      <c r="N238" s="5">
        <f t="shared" si="17"/>
        <v>0.11673626470588234</v>
      </c>
    </row>
    <row r="239" spans="1:14" ht="15.75">
      <c r="A239" s="2">
        <v>1734</v>
      </c>
      <c r="B239" s="4">
        <v>61.13</v>
      </c>
      <c r="C239" s="4">
        <v>30.01</v>
      </c>
      <c r="D239" s="4">
        <v>24.51</v>
      </c>
      <c r="F239" s="5">
        <v>1.3217297297297297</v>
      </c>
      <c r="G239" s="5">
        <v>0.6488648648648649</v>
      </c>
      <c r="H239" s="5">
        <v>0.4805882352941177</v>
      </c>
      <c r="J239" s="19">
        <v>0.21015</v>
      </c>
      <c r="L239" s="5">
        <f t="shared" si="15"/>
        <v>0.2777615027027027</v>
      </c>
      <c r="M239" s="5">
        <f t="shared" si="16"/>
        <v>0.13635895135135137</v>
      </c>
      <c r="N239" s="5">
        <f t="shared" si="17"/>
        <v>0.10099561764705883</v>
      </c>
    </row>
    <row r="240" spans="1:14" ht="15.75">
      <c r="A240" s="2">
        <v>1735</v>
      </c>
      <c r="B240" s="4">
        <v>58.97</v>
      </c>
      <c r="C240" s="4">
        <v>36.82</v>
      </c>
      <c r="D240" s="4">
        <v>30.09</v>
      </c>
      <c r="F240" s="5">
        <v>1.275027027027027</v>
      </c>
      <c r="G240" s="5">
        <v>0.7961081081081081</v>
      </c>
      <c r="H240" s="5">
        <v>0.59</v>
      </c>
      <c r="J240" s="19">
        <v>0.21015</v>
      </c>
      <c r="L240" s="5">
        <f t="shared" si="15"/>
        <v>0.2679469297297297</v>
      </c>
      <c r="M240" s="5">
        <f t="shared" si="16"/>
        <v>0.1673021189189189</v>
      </c>
      <c r="N240" s="5">
        <f t="shared" si="17"/>
        <v>0.1239885</v>
      </c>
    </row>
    <row r="241" spans="1:14" ht="15.75">
      <c r="A241" s="2">
        <v>1736</v>
      </c>
      <c r="C241" s="4">
        <v>48.38</v>
      </c>
      <c r="D241" s="4">
        <v>37.85</v>
      </c>
      <c r="F241" s="5">
        <v>0</v>
      </c>
      <c r="G241" s="5">
        <v>1.0460540540540542</v>
      </c>
      <c r="H241" s="5">
        <v>0.7421568627450981</v>
      </c>
      <c r="J241" s="19">
        <v>0.21015</v>
      </c>
      <c r="L241" s="5">
        <f t="shared" si="15"/>
        <v>0</v>
      </c>
      <c r="M241" s="5">
        <f t="shared" si="16"/>
        <v>0.2198282594594595</v>
      </c>
      <c r="N241" s="5">
        <f t="shared" si="17"/>
        <v>0.15596426470588237</v>
      </c>
    </row>
    <row r="242" spans="1:14" ht="15.75">
      <c r="A242" s="2">
        <v>1737</v>
      </c>
      <c r="B242" s="4">
        <v>77.16</v>
      </c>
      <c r="C242" s="4">
        <v>60</v>
      </c>
      <c r="D242" s="4">
        <v>48.62</v>
      </c>
      <c r="F242" s="5">
        <v>1.6683243243243242</v>
      </c>
      <c r="G242" s="5">
        <v>1.2972972972972974</v>
      </c>
      <c r="H242" s="5">
        <v>0.9533333333333333</v>
      </c>
      <c r="J242" s="19">
        <v>0.21015</v>
      </c>
      <c r="L242" s="5">
        <f t="shared" si="15"/>
        <v>0.3505983567567567</v>
      </c>
      <c r="M242" s="5">
        <f t="shared" si="16"/>
        <v>0.27262702702702707</v>
      </c>
      <c r="N242" s="5">
        <f t="shared" si="17"/>
        <v>0.200343</v>
      </c>
    </row>
    <row r="243" spans="1:14" ht="15.75">
      <c r="A243" s="2">
        <v>1738</v>
      </c>
      <c r="B243" s="4">
        <v>78.03</v>
      </c>
      <c r="C243" s="4">
        <v>48.48</v>
      </c>
      <c r="D243" s="4">
        <v>38.69</v>
      </c>
      <c r="F243" s="5">
        <v>1.6871351351351351</v>
      </c>
      <c r="G243" s="5">
        <v>1.048216216216216</v>
      </c>
      <c r="H243" s="5">
        <v>0.7586274509803921</v>
      </c>
      <c r="J243" s="19">
        <v>0.21015</v>
      </c>
      <c r="L243" s="5">
        <f t="shared" si="15"/>
        <v>0.3545514486486487</v>
      </c>
      <c r="M243" s="5">
        <f t="shared" si="16"/>
        <v>0.2202826378378378</v>
      </c>
      <c r="N243" s="5">
        <f t="shared" si="17"/>
        <v>0.1594255588235294</v>
      </c>
    </row>
    <row r="244" spans="1:14" ht="15.75">
      <c r="A244" s="2">
        <v>1739</v>
      </c>
      <c r="C244" s="4">
        <v>50.9</v>
      </c>
      <c r="D244" s="4">
        <v>43.4</v>
      </c>
      <c r="F244" s="5">
        <v>0</v>
      </c>
      <c r="G244" s="5">
        <v>1.1005405405405404</v>
      </c>
      <c r="H244" s="5">
        <v>0.8509803921568627</v>
      </c>
      <c r="J244" s="19">
        <v>0.21015</v>
      </c>
      <c r="L244" s="5">
        <f t="shared" si="15"/>
        <v>0</v>
      </c>
      <c r="M244" s="5">
        <f t="shared" si="16"/>
        <v>0.23127859459459457</v>
      </c>
      <c r="N244" s="5">
        <f t="shared" si="17"/>
        <v>0.1788335294117647</v>
      </c>
    </row>
    <row r="245" spans="1:14" ht="15.75">
      <c r="A245" s="2">
        <v>1740</v>
      </c>
      <c r="B245" s="4">
        <v>114.25</v>
      </c>
      <c r="C245" s="4">
        <v>63</v>
      </c>
      <c r="D245" s="4">
        <v>44.13</v>
      </c>
      <c r="F245" s="5">
        <v>2.4702702702702704</v>
      </c>
      <c r="G245" s="5">
        <v>1.3621621621621622</v>
      </c>
      <c r="H245" s="5">
        <v>0.8652941176470589</v>
      </c>
      <c r="J245" s="19">
        <v>0.21015</v>
      </c>
      <c r="L245" s="5">
        <f t="shared" si="15"/>
        <v>0.5191272972972973</v>
      </c>
      <c r="M245" s="5">
        <f t="shared" si="16"/>
        <v>0.2862583783783784</v>
      </c>
      <c r="N245" s="5">
        <f t="shared" si="17"/>
        <v>0.18184155882352943</v>
      </c>
    </row>
    <row r="246" spans="1:14" ht="15.75">
      <c r="A246" s="2">
        <v>1741</v>
      </c>
      <c r="B246" s="4">
        <v>109.99</v>
      </c>
      <c r="C246" s="4">
        <v>49.32</v>
      </c>
      <c r="D246" s="4">
        <v>39.65</v>
      </c>
      <c r="F246" s="5">
        <v>2.378162162162162</v>
      </c>
      <c r="G246" s="5">
        <v>1.0663783783783785</v>
      </c>
      <c r="H246" s="5">
        <v>0.7774509803921569</v>
      </c>
      <c r="J246" s="19">
        <v>0.21015</v>
      </c>
      <c r="L246" s="5">
        <f t="shared" si="15"/>
        <v>0.49977077837837836</v>
      </c>
      <c r="M246" s="5">
        <f t="shared" si="16"/>
        <v>0.22409941621621624</v>
      </c>
      <c r="N246" s="5">
        <f t="shared" si="17"/>
        <v>0.16338132352941176</v>
      </c>
    </row>
    <row r="247" spans="1:14" ht="15.75">
      <c r="A247" s="2">
        <v>1742</v>
      </c>
      <c r="B247" s="4">
        <v>95.92</v>
      </c>
      <c r="C247" s="4">
        <v>64.72</v>
      </c>
      <c r="D247" s="4">
        <v>44.17</v>
      </c>
      <c r="F247" s="5">
        <v>2.073945945945946</v>
      </c>
      <c r="G247" s="5">
        <v>1.3993513513513514</v>
      </c>
      <c r="H247" s="5">
        <v>0.866078431372549</v>
      </c>
      <c r="J247" s="19">
        <v>0.21015</v>
      </c>
      <c r="L247" s="5">
        <f t="shared" si="15"/>
        <v>0.4358397405405406</v>
      </c>
      <c r="M247" s="5">
        <f t="shared" si="16"/>
        <v>0.2940736864864865</v>
      </c>
      <c r="N247" s="5">
        <f t="shared" si="17"/>
        <v>0.18200638235294117</v>
      </c>
    </row>
    <row r="248" spans="1:14" ht="15.75">
      <c r="A248" s="2">
        <v>1743</v>
      </c>
      <c r="C248" s="4">
        <v>60</v>
      </c>
      <c r="D248" s="4">
        <v>40.31</v>
      </c>
      <c r="F248" s="5">
        <v>0</v>
      </c>
      <c r="G248" s="5">
        <v>1.2972972972972974</v>
      </c>
      <c r="H248" s="5">
        <v>0.7903921568627451</v>
      </c>
      <c r="J248" s="19">
        <v>0.21015</v>
      </c>
      <c r="L248" s="5">
        <f t="shared" si="15"/>
        <v>0</v>
      </c>
      <c r="M248" s="5">
        <f t="shared" si="16"/>
        <v>0.27262702702702707</v>
      </c>
      <c r="N248" s="5">
        <f t="shared" si="17"/>
        <v>0.1661009117647059</v>
      </c>
    </row>
    <row r="249" spans="1:14" ht="15.75">
      <c r="A249" s="2">
        <v>1744</v>
      </c>
      <c r="B249" s="4">
        <v>93</v>
      </c>
      <c r="C249" s="4">
        <v>42</v>
      </c>
      <c r="D249" s="4">
        <v>35.41</v>
      </c>
      <c r="F249" s="5">
        <v>2.0108108108108107</v>
      </c>
      <c r="G249" s="5">
        <v>0.9081081081081082</v>
      </c>
      <c r="H249" s="5">
        <v>0.694313725490196</v>
      </c>
      <c r="J249" s="19">
        <v>0.21015</v>
      </c>
      <c r="L249" s="5">
        <f t="shared" si="15"/>
        <v>0.42257189189189187</v>
      </c>
      <c r="M249" s="5">
        <f t="shared" si="16"/>
        <v>0.19083891891891894</v>
      </c>
      <c r="N249" s="5">
        <f t="shared" si="17"/>
        <v>0.1459100294117647</v>
      </c>
    </row>
    <row r="250" spans="1:14" ht="15.75">
      <c r="A250" s="2">
        <v>1745</v>
      </c>
      <c r="B250" s="4">
        <v>101.74</v>
      </c>
      <c r="C250" s="4">
        <v>65</v>
      </c>
      <c r="D250" s="4">
        <v>48.2</v>
      </c>
      <c r="F250" s="5">
        <v>2.1997837837837837</v>
      </c>
      <c r="G250" s="5">
        <v>1.4054054054054055</v>
      </c>
      <c r="H250" s="5">
        <v>0.9450980392156864</v>
      </c>
      <c r="J250" s="19">
        <v>0.21015</v>
      </c>
      <c r="L250" s="5">
        <f t="shared" si="15"/>
        <v>0.4622845621621621</v>
      </c>
      <c r="M250" s="5">
        <f t="shared" si="16"/>
        <v>0.295345945945946</v>
      </c>
      <c r="N250" s="5">
        <f t="shared" si="17"/>
        <v>0.1986123529411765</v>
      </c>
    </row>
    <row r="251" spans="1:14" ht="15.75">
      <c r="A251" s="2">
        <v>1746</v>
      </c>
      <c r="B251" s="4">
        <v>100.46</v>
      </c>
      <c r="C251" s="4">
        <v>72</v>
      </c>
      <c r="D251" s="4">
        <v>58.29</v>
      </c>
      <c r="F251" s="5">
        <v>2.172108108108108</v>
      </c>
      <c r="G251" s="5">
        <v>1.5567567567567568</v>
      </c>
      <c r="H251" s="5">
        <v>1.1429411764705881</v>
      </c>
      <c r="J251" s="19">
        <v>0.21015</v>
      </c>
      <c r="L251" s="5">
        <f t="shared" si="15"/>
        <v>0.4564685189189189</v>
      </c>
      <c r="M251" s="5">
        <f t="shared" si="16"/>
        <v>0.32715243243243247</v>
      </c>
      <c r="N251" s="5">
        <f t="shared" si="17"/>
        <v>0.2401890882352941</v>
      </c>
    </row>
    <row r="252" spans="1:14" ht="15.75">
      <c r="A252" s="2">
        <v>1747</v>
      </c>
      <c r="C252" s="4">
        <v>48</v>
      </c>
      <c r="D252" s="4">
        <v>40.82</v>
      </c>
      <c r="F252" s="5">
        <v>0</v>
      </c>
      <c r="G252" s="5">
        <v>1.037837837837838</v>
      </c>
      <c r="H252" s="5">
        <v>0.8003921568627451</v>
      </c>
      <c r="J252" s="19">
        <v>0.21015</v>
      </c>
      <c r="L252" s="5">
        <f t="shared" si="15"/>
        <v>0</v>
      </c>
      <c r="M252" s="5">
        <f t="shared" si="16"/>
        <v>0.21810162162162164</v>
      </c>
      <c r="N252" s="5">
        <f t="shared" si="17"/>
        <v>0.16820241176470588</v>
      </c>
    </row>
    <row r="253" spans="1:14" ht="15.75">
      <c r="A253" s="2">
        <v>1748</v>
      </c>
      <c r="B253" s="4">
        <v>105.99</v>
      </c>
      <c r="C253" s="4">
        <v>48</v>
      </c>
      <c r="D253" s="4">
        <v>36</v>
      </c>
      <c r="F253" s="5">
        <v>2.2916756756756755</v>
      </c>
      <c r="G253" s="5">
        <v>1.037837837837838</v>
      </c>
      <c r="H253" s="5">
        <v>0.7058823529411765</v>
      </c>
      <c r="J253" s="19">
        <v>0.21015</v>
      </c>
      <c r="L253" s="5">
        <f t="shared" si="15"/>
        <v>0.4815956432432432</v>
      </c>
      <c r="M253" s="5">
        <f t="shared" si="16"/>
        <v>0.21810162162162164</v>
      </c>
      <c r="N253" s="5">
        <f t="shared" si="17"/>
        <v>0.14834117647058825</v>
      </c>
    </row>
    <row r="254" spans="1:14" ht="15.75">
      <c r="A254" s="2">
        <v>1749</v>
      </c>
      <c r="C254" s="4">
        <v>48</v>
      </c>
      <c r="D254" s="4">
        <v>42</v>
      </c>
      <c r="F254" s="5">
        <v>0</v>
      </c>
      <c r="G254" s="5">
        <v>1.037837837837838</v>
      </c>
      <c r="H254" s="5">
        <v>0.8235294117647058</v>
      </c>
      <c r="J254" s="19">
        <v>0.20481</v>
      </c>
      <c r="L254" s="5">
        <f t="shared" si="15"/>
        <v>0</v>
      </c>
      <c r="M254" s="5">
        <f t="shared" si="16"/>
        <v>0.21255956756756758</v>
      </c>
      <c r="N254" s="5">
        <f t="shared" si="17"/>
        <v>0.1686670588235294</v>
      </c>
    </row>
    <row r="255" spans="1:14" ht="15.75">
      <c r="A255" s="2">
        <v>1750</v>
      </c>
      <c r="C255" s="4">
        <v>36</v>
      </c>
      <c r="D255" s="4">
        <v>34</v>
      </c>
      <c r="F255" s="5">
        <v>0</v>
      </c>
      <c r="G255" s="5">
        <v>0.7783783783783784</v>
      </c>
      <c r="H255" s="5">
        <v>0.6666666666666666</v>
      </c>
      <c r="J255" s="19">
        <v>0.19514</v>
      </c>
      <c r="L255" s="5">
        <f t="shared" si="15"/>
        <v>0</v>
      </c>
      <c r="M255" s="5">
        <f t="shared" si="16"/>
        <v>0.15189275675675676</v>
      </c>
      <c r="N255" s="5">
        <f t="shared" si="17"/>
        <v>0.13009333333333334</v>
      </c>
    </row>
    <row r="256" spans="1:14" ht="15.75">
      <c r="A256" s="2">
        <v>1751</v>
      </c>
      <c r="C256" s="4">
        <v>36</v>
      </c>
      <c r="D256" s="4">
        <v>32.91</v>
      </c>
      <c r="F256" s="5">
        <v>0</v>
      </c>
      <c r="G256" s="5">
        <v>0.7783783783783784</v>
      </c>
      <c r="H256" s="5">
        <v>0.6452941176470588</v>
      </c>
      <c r="J256" s="19">
        <v>0.19514</v>
      </c>
      <c r="L256" s="5">
        <f t="shared" si="15"/>
        <v>0</v>
      </c>
      <c r="M256" s="5">
        <f t="shared" si="16"/>
        <v>0.15189275675675676</v>
      </c>
      <c r="N256" s="5">
        <f t="shared" si="17"/>
        <v>0.12592269411764706</v>
      </c>
    </row>
    <row r="257" spans="1:14" ht="15.75">
      <c r="A257" s="2">
        <v>1752</v>
      </c>
      <c r="B257" s="4">
        <v>82.5</v>
      </c>
      <c r="C257" s="4">
        <v>59</v>
      </c>
      <c r="D257" s="4">
        <v>44</v>
      </c>
      <c r="F257" s="5">
        <v>1.7837837837837838</v>
      </c>
      <c r="G257" s="5">
        <v>1.2756756756756757</v>
      </c>
      <c r="H257" s="5">
        <v>0.8627450980392157</v>
      </c>
      <c r="J257" s="19">
        <v>0.19514</v>
      </c>
      <c r="L257" s="5">
        <f t="shared" si="15"/>
        <v>0.3480875675675676</v>
      </c>
      <c r="M257" s="5">
        <f t="shared" si="16"/>
        <v>0.24893535135135136</v>
      </c>
      <c r="N257" s="5">
        <f t="shared" si="17"/>
        <v>0.16835607843137257</v>
      </c>
    </row>
    <row r="258" spans="1:14" ht="15.75">
      <c r="A258" s="2">
        <v>1753</v>
      </c>
      <c r="B258" s="4">
        <v>109.5</v>
      </c>
      <c r="C258" s="4">
        <v>79.5</v>
      </c>
      <c r="D258" s="4">
        <v>46.03</v>
      </c>
      <c r="F258" s="5">
        <v>1.7950819672131149</v>
      </c>
      <c r="G258" s="5">
        <v>1.3032786885245902</v>
      </c>
      <c r="H258" s="5">
        <v>0.7545901639344262</v>
      </c>
      <c r="J258" s="19">
        <v>0.19514</v>
      </c>
      <c r="L258" s="5">
        <f t="shared" si="15"/>
        <v>0.35029229508196724</v>
      </c>
      <c r="M258" s="5">
        <f t="shared" si="16"/>
        <v>0.25432180327868853</v>
      </c>
      <c r="N258" s="5">
        <f t="shared" si="17"/>
        <v>0.14725072459016394</v>
      </c>
    </row>
    <row r="259" spans="1:14" ht="15.75">
      <c r="A259" s="2">
        <v>1754</v>
      </c>
      <c r="B259" s="4">
        <v>119.7</v>
      </c>
      <c r="C259" s="4">
        <v>57</v>
      </c>
      <c r="D259" s="4">
        <v>51</v>
      </c>
      <c r="F259" s="5">
        <v>1.9622950819672131</v>
      </c>
      <c r="G259" s="5">
        <v>0.9344262295081968</v>
      </c>
      <c r="H259" s="5">
        <v>0.8360655737704918</v>
      </c>
      <c r="J259" s="19">
        <v>0.19514</v>
      </c>
      <c r="L259" s="5">
        <f t="shared" si="15"/>
        <v>0.38292226229508197</v>
      </c>
      <c r="M259" s="5">
        <f t="shared" si="16"/>
        <v>0.1823439344262295</v>
      </c>
      <c r="N259" s="5">
        <f t="shared" si="17"/>
        <v>0.1631498360655738</v>
      </c>
    </row>
    <row r="260" spans="1:14" ht="15.75">
      <c r="A260" s="2">
        <v>1755</v>
      </c>
      <c r="B260" s="4">
        <v>120</v>
      </c>
      <c r="C260" s="4">
        <v>61</v>
      </c>
      <c r="D260" s="4">
        <v>39</v>
      </c>
      <c r="F260" s="5">
        <v>1.9672131147540983</v>
      </c>
      <c r="G260" s="5">
        <v>1</v>
      </c>
      <c r="H260" s="5">
        <v>0.639344262295082</v>
      </c>
      <c r="J260" s="19">
        <v>0.19514</v>
      </c>
      <c r="L260" s="5">
        <f t="shared" si="15"/>
        <v>0.38388196721311474</v>
      </c>
      <c r="M260" s="5">
        <f t="shared" si="16"/>
        <v>0.19514</v>
      </c>
      <c r="N260" s="5">
        <f t="shared" si="17"/>
        <v>0.1247616393442623</v>
      </c>
    </row>
    <row r="261" spans="1:14" ht="15.75">
      <c r="A261" s="2">
        <v>1756</v>
      </c>
      <c r="B261" s="4">
        <v>120</v>
      </c>
      <c r="C261" s="4">
        <v>72</v>
      </c>
      <c r="D261" s="4">
        <v>48.72</v>
      </c>
      <c r="F261" s="5">
        <v>1.9672131147540983</v>
      </c>
      <c r="G261" s="5">
        <v>1.180327868852459</v>
      </c>
      <c r="H261" s="5">
        <v>0.7986885245901639</v>
      </c>
      <c r="J261" s="19">
        <v>0.19514</v>
      </c>
      <c r="L261" s="5">
        <f t="shared" si="15"/>
        <v>0.38388196721311474</v>
      </c>
      <c r="M261" s="5">
        <f t="shared" si="16"/>
        <v>0.23032918032786887</v>
      </c>
      <c r="N261" s="5">
        <f t="shared" si="17"/>
        <v>0.1558560786885246</v>
      </c>
    </row>
    <row r="262" spans="1:14" ht="15.75">
      <c r="A262" s="2">
        <v>1757</v>
      </c>
      <c r="C262" s="4">
        <v>90.3</v>
      </c>
      <c r="D262" s="4">
        <v>62.75</v>
      </c>
      <c r="F262" s="5">
        <v>0</v>
      </c>
      <c r="G262" s="5">
        <v>1.4682926829268292</v>
      </c>
      <c r="H262" s="5">
        <v>1.0203252032520325</v>
      </c>
      <c r="J262" s="19">
        <v>0.19514</v>
      </c>
      <c r="L262" s="5">
        <f t="shared" si="15"/>
        <v>0</v>
      </c>
      <c r="M262" s="5">
        <f t="shared" si="16"/>
        <v>0.2865226341463415</v>
      </c>
      <c r="N262" s="5">
        <f t="shared" si="17"/>
        <v>0.19910626016260163</v>
      </c>
    </row>
    <row r="263" spans="1:14" ht="15.75">
      <c r="A263" s="2">
        <v>1758</v>
      </c>
      <c r="B263" s="4">
        <v>183</v>
      </c>
      <c r="C263" s="4">
        <v>117</v>
      </c>
      <c r="D263" s="4">
        <v>81</v>
      </c>
      <c r="F263" s="5">
        <v>2.975609756097561</v>
      </c>
      <c r="G263" s="5">
        <v>1.9024390243902438</v>
      </c>
      <c r="H263" s="5">
        <v>1.3170731707317074</v>
      </c>
      <c r="J263" s="19">
        <v>0.19514</v>
      </c>
      <c r="L263" s="5">
        <f t="shared" si="15"/>
        <v>0.5806604878048781</v>
      </c>
      <c r="M263" s="5">
        <f t="shared" si="16"/>
        <v>0.3712419512195122</v>
      </c>
      <c r="N263" s="5">
        <f t="shared" si="17"/>
        <v>0.25701365853658537</v>
      </c>
    </row>
    <row r="264" spans="1:14" ht="15.75">
      <c r="A264" s="2">
        <v>1759</v>
      </c>
      <c r="C264" s="4">
        <v>60</v>
      </c>
      <c r="D264" s="4">
        <v>60</v>
      </c>
      <c r="F264" s="5">
        <v>0</v>
      </c>
      <c r="G264" s="5">
        <v>0.975609756097561</v>
      </c>
      <c r="H264" s="5">
        <v>0.975609756097561</v>
      </c>
      <c r="J264" s="19">
        <v>0.19514</v>
      </c>
      <c r="L264" s="5">
        <f t="shared" si="15"/>
        <v>0</v>
      </c>
      <c r="M264" s="5">
        <f t="shared" si="16"/>
        <v>0.19038048780487804</v>
      </c>
      <c r="N264" s="5">
        <f t="shared" si="17"/>
        <v>0.19038048780487804</v>
      </c>
    </row>
    <row r="265" spans="1:14" ht="15.75">
      <c r="A265" s="2">
        <v>1760</v>
      </c>
      <c r="B265" s="4">
        <v>107.15</v>
      </c>
      <c r="C265" s="4">
        <v>60</v>
      </c>
      <c r="D265" s="4">
        <v>59.63</v>
      </c>
      <c r="F265" s="5">
        <v>1.7422764227642278</v>
      </c>
      <c r="G265" s="5">
        <v>0.975609756097561</v>
      </c>
      <c r="H265" s="5">
        <v>0.9695934959349594</v>
      </c>
      <c r="J265" s="19">
        <v>0.19514</v>
      </c>
      <c r="L265" s="5">
        <f t="shared" si="15"/>
        <v>0.3399878211382114</v>
      </c>
      <c r="M265" s="5">
        <f t="shared" si="16"/>
        <v>0.19038048780487804</v>
      </c>
      <c r="N265" s="5">
        <f t="shared" si="17"/>
        <v>0.189206474796748</v>
      </c>
    </row>
    <row r="266" spans="1:14" ht="15.75">
      <c r="A266" s="2">
        <v>1761</v>
      </c>
      <c r="B266" s="4">
        <v>117</v>
      </c>
      <c r="C266" s="4">
        <v>72</v>
      </c>
      <c r="D266" s="4">
        <v>55.46</v>
      </c>
      <c r="F266" s="5">
        <v>1.9024390243902438</v>
      </c>
      <c r="G266" s="5">
        <v>1.170731707317073</v>
      </c>
      <c r="H266" s="5">
        <v>0.9017886178861789</v>
      </c>
      <c r="J266" s="19">
        <v>0.19514</v>
      </c>
      <c r="L266" s="5">
        <f t="shared" si="15"/>
        <v>0.3712419512195122</v>
      </c>
      <c r="M266" s="5">
        <f t="shared" si="16"/>
        <v>0.22845658536585364</v>
      </c>
      <c r="N266" s="5">
        <f t="shared" si="17"/>
        <v>0.17597503089430896</v>
      </c>
    </row>
    <row r="267" spans="1:14" ht="15.75">
      <c r="A267" s="2">
        <v>1762</v>
      </c>
      <c r="B267" s="4">
        <v>96</v>
      </c>
      <c r="C267" s="4">
        <v>72</v>
      </c>
      <c r="D267" s="4">
        <v>63</v>
      </c>
      <c r="F267" s="5">
        <v>1.5609756097560976</v>
      </c>
      <c r="G267" s="5">
        <v>1.170731707317073</v>
      </c>
      <c r="H267" s="5">
        <v>1.024390243902439</v>
      </c>
      <c r="J267" s="19">
        <v>0.19514</v>
      </c>
      <c r="L267" s="5">
        <f t="shared" si="15"/>
        <v>0.3046087804878049</v>
      </c>
      <c r="M267" s="5">
        <f t="shared" si="16"/>
        <v>0.22845658536585364</v>
      </c>
      <c r="N267" s="5">
        <f t="shared" si="17"/>
        <v>0.19989951219512198</v>
      </c>
    </row>
    <row r="268" spans="1:14" ht="15.75">
      <c r="A268" s="2">
        <v>1763</v>
      </c>
      <c r="B268" s="4">
        <v>99</v>
      </c>
      <c r="C268" s="4">
        <v>63</v>
      </c>
      <c r="D268" s="4">
        <v>48</v>
      </c>
      <c r="F268" s="5">
        <v>1.6097560975609757</v>
      </c>
      <c r="G268" s="5">
        <v>1.024390243902439</v>
      </c>
      <c r="H268" s="5">
        <v>0.7804878048780488</v>
      </c>
      <c r="J268" s="19">
        <v>0.19514</v>
      </c>
      <c r="L268" s="5">
        <f t="shared" si="15"/>
        <v>0.3141278048780488</v>
      </c>
      <c r="M268" s="5">
        <f t="shared" si="16"/>
        <v>0.19989951219512198</v>
      </c>
      <c r="N268" s="5">
        <f t="shared" si="17"/>
        <v>0.15230439024390244</v>
      </c>
    </row>
    <row r="269" spans="1:14" ht="15.75">
      <c r="A269" s="2">
        <v>1764</v>
      </c>
      <c r="B269" s="4">
        <v>93</v>
      </c>
      <c r="F269" s="5">
        <v>1.5121951219512195</v>
      </c>
      <c r="G269" s="5">
        <v>0</v>
      </c>
      <c r="H269" s="5">
        <v>0</v>
      </c>
      <c r="J269" s="19">
        <v>0.19514</v>
      </c>
      <c r="L269" s="5">
        <f t="shared" si="15"/>
        <v>0.295089756097561</v>
      </c>
      <c r="M269" s="5">
        <f t="shared" si="16"/>
        <v>0</v>
      </c>
      <c r="N269" s="5">
        <f t="shared" si="17"/>
        <v>0</v>
      </c>
    </row>
    <row r="270" spans="1:14" ht="15.75">
      <c r="A270" s="2">
        <v>1765</v>
      </c>
      <c r="B270" s="4">
        <v>105</v>
      </c>
      <c r="C270" s="4">
        <v>59.69</v>
      </c>
      <c r="F270" s="5">
        <v>1.7073170731707317</v>
      </c>
      <c r="G270" s="5">
        <v>0.9705691056910569</v>
      </c>
      <c r="H270" s="5">
        <v>0</v>
      </c>
      <c r="J270" s="19">
        <v>0.19514</v>
      </c>
      <c r="L270" s="5">
        <f t="shared" si="15"/>
        <v>0.33316585365853657</v>
      </c>
      <c r="M270" s="5">
        <f t="shared" si="16"/>
        <v>0.18939685528455286</v>
      </c>
      <c r="N270" s="5">
        <f t="shared" si="17"/>
        <v>0</v>
      </c>
    </row>
    <row r="271" spans="1:14" ht="15.75">
      <c r="A271" s="2">
        <v>1766</v>
      </c>
      <c r="B271" s="4">
        <v>168</v>
      </c>
      <c r="C271" s="4">
        <v>64.5</v>
      </c>
      <c r="F271" s="5">
        <v>2.731707317073171</v>
      </c>
      <c r="G271" s="5">
        <v>1.048780487804878</v>
      </c>
      <c r="H271" s="5">
        <v>0</v>
      </c>
      <c r="J271" s="19">
        <v>0.19514</v>
      </c>
      <c r="L271" s="5">
        <f t="shared" si="15"/>
        <v>0.5330653658536586</v>
      </c>
      <c r="M271" s="5">
        <f t="shared" si="16"/>
        <v>0.20465902439024392</v>
      </c>
      <c r="N271" s="5">
        <f t="shared" si="17"/>
        <v>0</v>
      </c>
    </row>
    <row r="272" spans="1:14" ht="15.75">
      <c r="A272" s="2">
        <v>1767</v>
      </c>
      <c r="B272" s="4">
        <v>135</v>
      </c>
      <c r="C272" s="4">
        <v>78</v>
      </c>
      <c r="D272" s="4">
        <v>55.85</v>
      </c>
      <c r="F272" s="5">
        <v>2.1951219512195124</v>
      </c>
      <c r="G272" s="5">
        <v>1.2682926829268293</v>
      </c>
      <c r="H272" s="5">
        <v>0.9081300813008131</v>
      </c>
      <c r="J272" s="19">
        <v>0.19491</v>
      </c>
      <c r="L272" s="5">
        <f t="shared" si="15"/>
        <v>0.4278512195121952</v>
      </c>
      <c r="M272" s="5">
        <f t="shared" si="16"/>
        <v>0.24720292682926828</v>
      </c>
      <c r="N272" s="5">
        <f t="shared" si="17"/>
        <v>0.1770036341463415</v>
      </c>
    </row>
    <row r="273" spans="1:14" ht="15.75">
      <c r="A273" s="2">
        <v>1768</v>
      </c>
      <c r="B273" s="4">
        <v>66</v>
      </c>
      <c r="C273" s="4">
        <v>75</v>
      </c>
      <c r="D273" s="4">
        <v>60</v>
      </c>
      <c r="F273" s="5">
        <v>1.0731707317073171</v>
      </c>
      <c r="G273" s="5">
        <v>1.2195121951219512</v>
      </c>
      <c r="H273" s="5">
        <v>0.975609756097561</v>
      </c>
      <c r="J273" s="19">
        <v>0.19491</v>
      </c>
      <c r="L273" s="5">
        <f t="shared" si="15"/>
        <v>0.20917170731707319</v>
      </c>
      <c r="M273" s="5">
        <f t="shared" si="16"/>
        <v>0.2376951219512195</v>
      </c>
      <c r="N273" s="5">
        <f t="shared" si="17"/>
        <v>0.1901560975609756</v>
      </c>
    </row>
    <row r="274" spans="1:14" ht="15.75">
      <c r="A274" s="2">
        <v>1769</v>
      </c>
      <c r="B274" s="4">
        <v>105.32</v>
      </c>
      <c r="C274" s="4">
        <v>60</v>
      </c>
      <c r="D274" s="4">
        <v>54.02</v>
      </c>
      <c r="F274" s="5">
        <v>1.712520325203252</v>
      </c>
      <c r="G274" s="5">
        <v>0.975609756097561</v>
      </c>
      <c r="H274" s="5">
        <v>0.8783739837398374</v>
      </c>
      <c r="J274" s="19">
        <v>0.19491</v>
      </c>
      <c r="L274" s="5">
        <f t="shared" si="15"/>
        <v>0.33378733658536586</v>
      </c>
      <c r="M274" s="5">
        <f t="shared" si="16"/>
        <v>0.1901560975609756</v>
      </c>
      <c r="N274" s="5">
        <f t="shared" si="17"/>
        <v>0.1712038731707317</v>
      </c>
    </row>
    <row r="275" spans="1:14" ht="15.75">
      <c r="A275" s="2">
        <v>1770</v>
      </c>
      <c r="B275" s="4">
        <v>144.78</v>
      </c>
      <c r="C275" s="4">
        <v>90.51</v>
      </c>
      <c r="D275" s="4">
        <v>67.64</v>
      </c>
      <c r="F275" s="5">
        <v>2.3541463414634145</v>
      </c>
      <c r="G275" s="5">
        <v>1.4717073170731707</v>
      </c>
      <c r="H275" s="5">
        <v>1.0998373983739838</v>
      </c>
      <c r="J275" s="19">
        <v>0.19491</v>
      </c>
      <c r="L275" s="5">
        <f t="shared" si="15"/>
        <v>0.45884666341463415</v>
      </c>
      <c r="M275" s="5">
        <f t="shared" si="16"/>
        <v>0.2868504731707317</v>
      </c>
      <c r="N275" s="5">
        <f t="shared" si="17"/>
        <v>0.21436930731707318</v>
      </c>
    </row>
    <row r="276" spans="1:14" ht="15.75">
      <c r="A276" s="2">
        <v>1771</v>
      </c>
      <c r="B276" s="4">
        <v>207</v>
      </c>
      <c r="C276" s="4">
        <v>126.02</v>
      </c>
      <c r="D276" s="4">
        <v>86.48</v>
      </c>
      <c r="F276" s="5">
        <v>3.3658536585365852</v>
      </c>
      <c r="G276" s="5">
        <v>2.0491056910569103</v>
      </c>
      <c r="H276" s="5">
        <v>1.406178861788618</v>
      </c>
      <c r="J276" s="19">
        <v>0.19491</v>
      </c>
      <c r="L276" s="5">
        <f t="shared" si="15"/>
        <v>0.6560385365853658</v>
      </c>
      <c r="M276" s="5">
        <f t="shared" si="16"/>
        <v>0.3993911902439024</v>
      </c>
      <c r="N276" s="5">
        <f t="shared" si="17"/>
        <v>0.2740783219512195</v>
      </c>
    </row>
    <row r="277" spans="1:14" ht="15.75">
      <c r="A277" s="2">
        <v>1772</v>
      </c>
      <c r="B277" s="4">
        <v>214.27</v>
      </c>
      <c r="C277" s="4">
        <v>110.99</v>
      </c>
      <c r="D277" s="4">
        <v>65.63</v>
      </c>
      <c r="F277" s="5">
        <v>3.484065040650407</v>
      </c>
      <c r="G277" s="5">
        <v>1.8047154471544715</v>
      </c>
      <c r="H277" s="5">
        <v>1.0671544715447154</v>
      </c>
      <c r="J277" s="19">
        <v>0.19491</v>
      </c>
      <c r="L277" s="5">
        <f t="shared" si="15"/>
        <v>0.6790791170731708</v>
      </c>
      <c r="M277" s="5">
        <f t="shared" si="16"/>
        <v>0.351757087804878</v>
      </c>
      <c r="N277" s="5">
        <f t="shared" si="17"/>
        <v>0.20799907804878048</v>
      </c>
    </row>
    <row r="278" spans="1:14" ht="15.75">
      <c r="A278" s="2">
        <v>1773</v>
      </c>
      <c r="B278" s="4">
        <v>141</v>
      </c>
      <c r="C278" s="4">
        <v>69.12</v>
      </c>
      <c r="D278" s="4">
        <v>48.14</v>
      </c>
      <c r="F278" s="5">
        <v>2.292682926829268</v>
      </c>
      <c r="G278" s="5">
        <v>1.1239024390243904</v>
      </c>
      <c r="H278" s="5">
        <v>0.7827642276422764</v>
      </c>
      <c r="J278" s="19">
        <v>0.19491</v>
      </c>
      <c r="L278" s="5">
        <f t="shared" si="15"/>
        <v>0.44686682926829263</v>
      </c>
      <c r="M278" s="5">
        <f t="shared" si="16"/>
        <v>0.21905982439024393</v>
      </c>
      <c r="N278" s="5">
        <f t="shared" si="17"/>
        <v>0.1525685756097561</v>
      </c>
    </row>
    <row r="279" spans="1:14" ht="15.75">
      <c r="A279" s="2">
        <v>1774</v>
      </c>
      <c r="B279" s="4">
        <v>147</v>
      </c>
      <c r="C279" s="4">
        <v>68.85</v>
      </c>
      <c r="F279" s="5">
        <v>2.3902439024390243</v>
      </c>
      <c r="G279" s="5">
        <v>1.119512195121951</v>
      </c>
      <c r="H279" s="5">
        <v>0</v>
      </c>
      <c r="J279" s="19">
        <v>0.19491</v>
      </c>
      <c r="L279" s="5">
        <f t="shared" si="15"/>
        <v>0.46588243902439025</v>
      </c>
      <c r="M279" s="5">
        <f t="shared" si="16"/>
        <v>0.2182041219512195</v>
      </c>
      <c r="N279" s="5">
        <f t="shared" si="17"/>
        <v>0</v>
      </c>
    </row>
    <row r="280" spans="1:14" ht="15.75">
      <c r="A280" s="2">
        <v>1775</v>
      </c>
      <c r="B280" s="4">
        <v>119.21</v>
      </c>
      <c r="C280" s="4">
        <v>68.93</v>
      </c>
      <c r="D280" s="4">
        <v>69</v>
      </c>
      <c r="F280" s="5">
        <v>1.9383739837398373</v>
      </c>
      <c r="G280" s="5">
        <v>1.1208130081300813</v>
      </c>
      <c r="H280" s="5">
        <v>1.1219512195121952</v>
      </c>
      <c r="J280" s="19">
        <v>0.19491</v>
      </c>
      <c r="L280" s="5">
        <f t="shared" si="15"/>
        <v>0.3778084731707317</v>
      </c>
      <c r="M280" s="5">
        <f t="shared" si="16"/>
        <v>0.21845766341463416</v>
      </c>
      <c r="N280" s="5">
        <f t="shared" si="17"/>
        <v>0.21867951219512197</v>
      </c>
    </row>
    <row r="281" spans="1:14" ht="15.75">
      <c r="A281" s="2">
        <v>1776</v>
      </c>
      <c r="C281" s="4">
        <v>63</v>
      </c>
      <c r="D281" s="4">
        <v>60.05</v>
      </c>
      <c r="F281" s="5">
        <v>0</v>
      </c>
      <c r="G281" s="5">
        <v>1.024390243902439</v>
      </c>
      <c r="H281" s="5">
        <v>0.9764227642276422</v>
      </c>
      <c r="J281" s="19">
        <v>0.19491</v>
      </c>
      <c r="L281" s="5">
        <f t="shared" si="15"/>
        <v>0</v>
      </c>
      <c r="M281" s="5">
        <f t="shared" si="16"/>
        <v>0.1996639024390244</v>
      </c>
      <c r="N281" s="5">
        <f t="shared" si="17"/>
        <v>0.19031456097560973</v>
      </c>
    </row>
    <row r="282" spans="1:14" ht="15.75">
      <c r="A282" s="2">
        <v>1777</v>
      </c>
      <c r="B282" s="4">
        <v>102</v>
      </c>
      <c r="C282" s="4">
        <v>63</v>
      </c>
      <c r="D282" s="4">
        <v>54.3</v>
      </c>
      <c r="F282" s="5">
        <v>1.6585365853658536</v>
      </c>
      <c r="G282" s="5">
        <v>1.024390243902439</v>
      </c>
      <c r="H282" s="5">
        <v>0.8829268292682927</v>
      </c>
      <c r="J282" s="19">
        <v>0.19491</v>
      </c>
      <c r="L282" s="5">
        <f t="shared" si="15"/>
        <v>0.3232653658536585</v>
      </c>
      <c r="M282" s="5">
        <f t="shared" si="16"/>
        <v>0.1996639024390244</v>
      </c>
      <c r="N282" s="5">
        <f t="shared" si="17"/>
        <v>0.17209126829268293</v>
      </c>
    </row>
    <row r="283" spans="1:14" ht="15.75">
      <c r="A283" s="2">
        <v>1778</v>
      </c>
      <c r="B283" s="4">
        <v>113.78</v>
      </c>
      <c r="C283" s="4">
        <v>76.19</v>
      </c>
      <c r="D283" s="4">
        <v>59.6</v>
      </c>
      <c r="F283" s="5">
        <v>1.8500813008130081</v>
      </c>
      <c r="G283" s="5">
        <v>1.238861788617886</v>
      </c>
      <c r="H283" s="5">
        <v>0.9691056910569106</v>
      </c>
      <c r="J283" s="19">
        <v>0.19491</v>
      </c>
      <c r="L283" s="5">
        <f t="shared" si="15"/>
        <v>0.3605993463414634</v>
      </c>
      <c r="M283" s="5">
        <f t="shared" si="16"/>
        <v>0.2414665512195122</v>
      </c>
      <c r="N283" s="5">
        <f t="shared" si="17"/>
        <v>0.18888839024390244</v>
      </c>
    </row>
    <row r="284" spans="1:14" ht="15.75">
      <c r="A284" s="2">
        <v>1779</v>
      </c>
      <c r="B284" s="4">
        <v>120</v>
      </c>
      <c r="C284" s="4">
        <v>81</v>
      </c>
      <c r="D284" s="4">
        <v>46.15</v>
      </c>
      <c r="F284" s="5">
        <v>1.951219512195122</v>
      </c>
      <c r="G284" s="5">
        <v>1.3170731707317074</v>
      </c>
      <c r="H284" s="5">
        <v>0.7504065040650406</v>
      </c>
      <c r="J284" s="19">
        <v>0.19491</v>
      </c>
      <c r="L284" s="5">
        <f aca="true" t="shared" si="18" ref="L284:L305">$J284*F284</f>
        <v>0.3803121951219512</v>
      </c>
      <c r="M284" s="5">
        <f aca="true" t="shared" si="19" ref="M284:M305">$J284*G284</f>
        <v>0.25671073170731706</v>
      </c>
      <c r="N284" s="5">
        <f aca="true" t="shared" si="20" ref="N284:N305">$J284*H284</f>
        <v>0.14626173170731707</v>
      </c>
    </row>
    <row r="285" spans="1:14" ht="15.75">
      <c r="A285" s="2">
        <v>1780</v>
      </c>
      <c r="B285" s="4">
        <v>161.6</v>
      </c>
      <c r="C285" s="4">
        <v>68.9</v>
      </c>
      <c r="D285" s="4">
        <v>50.8</v>
      </c>
      <c r="F285" s="5">
        <v>2.627642276422764</v>
      </c>
      <c r="G285" s="5">
        <v>1.1203252032520326</v>
      </c>
      <c r="H285" s="5">
        <v>0.8260162601626015</v>
      </c>
      <c r="J285" s="19">
        <v>0.19491</v>
      </c>
      <c r="L285" s="5">
        <f t="shared" si="18"/>
        <v>0.512153756097561</v>
      </c>
      <c r="M285" s="5">
        <f t="shared" si="19"/>
        <v>0.21836258536585368</v>
      </c>
      <c r="N285" s="5">
        <f t="shared" si="20"/>
        <v>0.16099882926829268</v>
      </c>
    </row>
    <row r="286" spans="1:14" ht="15.75">
      <c r="A286" s="2">
        <v>1781</v>
      </c>
      <c r="B286" s="4">
        <v>136.4</v>
      </c>
      <c r="C286" s="4">
        <v>74.2</v>
      </c>
      <c r="D286" s="4">
        <v>57</v>
      </c>
      <c r="F286" s="5">
        <v>2.2178861788617885</v>
      </c>
      <c r="G286" s="5">
        <v>1.2065040650406504</v>
      </c>
      <c r="H286" s="5">
        <v>0.926829268292683</v>
      </c>
      <c r="J286" s="19">
        <v>0.19491</v>
      </c>
      <c r="L286" s="5">
        <f t="shared" si="18"/>
        <v>0.4322881951219512</v>
      </c>
      <c r="M286" s="5">
        <f t="shared" si="19"/>
        <v>0.23515970731707317</v>
      </c>
      <c r="N286" s="5">
        <f t="shared" si="20"/>
        <v>0.18064829268292684</v>
      </c>
    </row>
    <row r="287" spans="1:14" ht="15.75">
      <c r="A287" s="2">
        <v>1782</v>
      </c>
      <c r="B287" s="4">
        <v>121.1</v>
      </c>
      <c r="C287" s="4">
        <v>74.2</v>
      </c>
      <c r="D287" s="4">
        <v>67</v>
      </c>
      <c r="F287" s="5">
        <v>1.9691056910569105</v>
      </c>
      <c r="G287" s="5">
        <v>1.2065040650406504</v>
      </c>
      <c r="H287" s="5">
        <v>1.089430894308943</v>
      </c>
      <c r="J287" s="19">
        <v>0.19491</v>
      </c>
      <c r="L287" s="5">
        <f t="shared" si="18"/>
        <v>0.38379839024390244</v>
      </c>
      <c r="M287" s="5">
        <f t="shared" si="19"/>
        <v>0.23515970731707317</v>
      </c>
      <c r="N287" s="5">
        <f t="shared" si="20"/>
        <v>0.2123409756097561</v>
      </c>
    </row>
    <row r="288" spans="1:14" ht="15.75">
      <c r="A288" s="2">
        <v>1783</v>
      </c>
      <c r="B288" s="4">
        <v>101.1</v>
      </c>
      <c r="C288" s="4">
        <v>63.2</v>
      </c>
      <c r="D288" s="4">
        <v>54.6</v>
      </c>
      <c r="F288" s="5">
        <v>1.6439024390243901</v>
      </c>
      <c r="G288" s="5">
        <v>1.0276422764227642</v>
      </c>
      <c r="H288" s="5">
        <v>0.8878048780487805</v>
      </c>
      <c r="J288" s="19">
        <v>0.19491</v>
      </c>
      <c r="L288" s="5">
        <f t="shared" si="18"/>
        <v>0.3204130243902439</v>
      </c>
      <c r="M288" s="5">
        <f t="shared" si="19"/>
        <v>0.20029775609756095</v>
      </c>
      <c r="N288" s="5">
        <f t="shared" si="20"/>
        <v>0.17304204878048782</v>
      </c>
    </row>
    <row r="289" spans="1:14" ht="15.75">
      <c r="A289" s="2">
        <v>1784</v>
      </c>
      <c r="B289" s="4">
        <v>125.4</v>
      </c>
      <c r="C289" s="4">
        <v>68.7</v>
      </c>
      <c r="D289" s="4">
        <v>54.4</v>
      </c>
      <c r="F289" s="5">
        <v>2.0390243902439025</v>
      </c>
      <c r="G289" s="5">
        <v>1.1170731707317074</v>
      </c>
      <c r="H289" s="5">
        <v>0.8845528455284553</v>
      </c>
      <c r="J289" s="19">
        <v>0.19491</v>
      </c>
      <c r="L289" s="5">
        <f t="shared" si="18"/>
        <v>0.397426243902439</v>
      </c>
      <c r="M289" s="5">
        <f t="shared" si="19"/>
        <v>0.2177287317073171</v>
      </c>
      <c r="N289" s="5">
        <f t="shared" si="20"/>
        <v>0.1724081951219512</v>
      </c>
    </row>
    <row r="290" spans="1:14" ht="15.75">
      <c r="A290" s="2">
        <v>1785</v>
      </c>
      <c r="B290" s="4">
        <v>125.1</v>
      </c>
      <c r="C290" s="4">
        <v>68.7</v>
      </c>
      <c r="D290" s="4">
        <v>55.4</v>
      </c>
      <c r="F290" s="5">
        <v>2.0341463414634147</v>
      </c>
      <c r="G290" s="5">
        <v>1.1170731707317074</v>
      </c>
      <c r="H290" s="5">
        <v>0.9008130081300812</v>
      </c>
      <c r="J290" s="19">
        <v>0.19491</v>
      </c>
      <c r="L290" s="5">
        <f t="shared" si="18"/>
        <v>0.39647546341463413</v>
      </c>
      <c r="M290" s="5">
        <f t="shared" si="19"/>
        <v>0.2177287317073171</v>
      </c>
      <c r="N290" s="5">
        <f t="shared" si="20"/>
        <v>0.17557746341463415</v>
      </c>
    </row>
    <row r="291" spans="1:14" ht="15.75">
      <c r="A291" s="2">
        <v>1786</v>
      </c>
      <c r="B291" s="4">
        <v>137.7</v>
      </c>
      <c r="C291" s="4">
        <v>71.6</v>
      </c>
      <c r="D291" s="4">
        <v>56.3</v>
      </c>
      <c r="F291" s="5">
        <v>2.239024390243902</v>
      </c>
      <c r="G291" s="5">
        <v>1.1642276422764226</v>
      </c>
      <c r="H291" s="5">
        <v>0.9154471544715447</v>
      </c>
      <c r="J291" s="19">
        <v>0.19491</v>
      </c>
      <c r="L291" s="5">
        <f t="shared" si="18"/>
        <v>0.436408243902439</v>
      </c>
      <c r="M291" s="5">
        <f t="shared" si="19"/>
        <v>0.22691960975609754</v>
      </c>
      <c r="N291" s="5">
        <f t="shared" si="20"/>
        <v>0.17842980487804877</v>
      </c>
    </row>
    <row r="292" spans="1:14" ht="15.75">
      <c r="A292" s="2">
        <v>1787</v>
      </c>
      <c r="B292" s="4">
        <v>209.1</v>
      </c>
      <c r="C292" s="4">
        <v>126.6</v>
      </c>
      <c r="D292" s="4">
        <v>91.4</v>
      </c>
      <c r="F292" s="5">
        <v>3.4</v>
      </c>
      <c r="G292" s="5">
        <v>2.0585365853658537</v>
      </c>
      <c r="H292" s="5">
        <v>1.486178861788618</v>
      </c>
      <c r="J292" s="19">
        <v>0.19491</v>
      </c>
      <c r="L292" s="5">
        <f t="shared" si="18"/>
        <v>0.662694</v>
      </c>
      <c r="M292" s="5">
        <f t="shared" si="19"/>
        <v>0.40122936585365854</v>
      </c>
      <c r="N292" s="5">
        <f t="shared" si="20"/>
        <v>0.2896711219512195</v>
      </c>
    </row>
    <row r="293" spans="1:14" ht="15.75">
      <c r="A293" s="2">
        <v>1788</v>
      </c>
      <c r="B293" s="4">
        <v>246.6</v>
      </c>
      <c r="C293" s="4">
        <v>136.4</v>
      </c>
      <c r="D293" s="4">
        <v>111.9</v>
      </c>
      <c r="F293" s="5">
        <v>4.009756097560976</v>
      </c>
      <c r="G293" s="5">
        <v>2.2178861788617885</v>
      </c>
      <c r="H293" s="5">
        <v>1.8195121951219513</v>
      </c>
      <c r="J293" s="19">
        <v>0.19491</v>
      </c>
      <c r="L293" s="5">
        <f t="shared" si="18"/>
        <v>0.7815415609756098</v>
      </c>
      <c r="M293" s="5">
        <f t="shared" si="19"/>
        <v>0.4322881951219512</v>
      </c>
      <c r="N293" s="5">
        <f t="shared" si="20"/>
        <v>0.35464112195121955</v>
      </c>
    </row>
    <row r="294" spans="1:14" ht="15.75">
      <c r="A294" s="2">
        <v>1789</v>
      </c>
      <c r="B294" s="4">
        <v>257.6</v>
      </c>
      <c r="C294" s="4">
        <v>145.4</v>
      </c>
      <c r="D294" s="4">
        <v>120.5</v>
      </c>
      <c r="F294" s="5">
        <v>4.1886178861788625</v>
      </c>
      <c r="G294" s="5">
        <v>2.364227642276423</v>
      </c>
      <c r="H294" s="5">
        <v>1.9593495934959348</v>
      </c>
      <c r="J294" s="19">
        <v>0.19491</v>
      </c>
      <c r="L294" s="5">
        <f t="shared" si="18"/>
        <v>0.8164035121951221</v>
      </c>
      <c r="M294" s="5">
        <f t="shared" si="19"/>
        <v>0.4608116097560976</v>
      </c>
      <c r="N294" s="5">
        <f t="shared" si="20"/>
        <v>0.38189682926829266</v>
      </c>
    </row>
    <row r="295" spans="1:14" ht="15.75">
      <c r="A295" s="2">
        <v>1790</v>
      </c>
      <c r="B295" s="4">
        <v>232.5</v>
      </c>
      <c r="C295" s="4">
        <v>140.5</v>
      </c>
      <c r="D295" s="4">
        <v>103.7</v>
      </c>
      <c r="F295" s="5">
        <v>3.7804878048780486</v>
      </c>
      <c r="G295" s="5">
        <v>2.2845528455284554</v>
      </c>
      <c r="H295" s="5">
        <v>1.686178861788618</v>
      </c>
      <c r="J295" s="19">
        <v>0.19491</v>
      </c>
      <c r="L295" s="5">
        <f t="shared" si="18"/>
        <v>0.7368548780487805</v>
      </c>
      <c r="M295" s="5">
        <f t="shared" si="19"/>
        <v>0.4452821951219512</v>
      </c>
      <c r="N295" s="5">
        <f t="shared" si="20"/>
        <v>0.32865312195121954</v>
      </c>
    </row>
    <row r="296" spans="1:14" ht="15.75">
      <c r="A296" s="2">
        <v>1791</v>
      </c>
      <c r="B296" s="4">
        <v>162</v>
      </c>
      <c r="C296" s="4">
        <v>83.7</v>
      </c>
      <c r="D296" s="4">
        <v>60.8</v>
      </c>
      <c r="F296" s="5">
        <v>2.6341463414634148</v>
      </c>
      <c r="G296" s="5">
        <v>1.3609756097560977</v>
      </c>
      <c r="H296" s="5">
        <v>0.9886178861788617</v>
      </c>
      <c r="J296" s="19">
        <v>0.19491</v>
      </c>
      <c r="L296" s="5">
        <f t="shared" si="18"/>
        <v>0.5134214634146341</v>
      </c>
      <c r="M296" s="5">
        <f t="shared" si="19"/>
        <v>0.265267756097561</v>
      </c>
      <c r="N296" s="5">
        <f t="shared" si="20"/>
        <v>0.19269151219512193</v>
      </c>
    </row>
    <row r="297" spans="1:14" ht="15.75">
      <c r="A297" s="2">
        <v>1792</v>
      </c>
      <c r="B297" s="4">
        <v>132.3</v>
      </c>
      <c r="C297" s="4">
        <v>71.6</v>
      </c>
      <c r="D297" s="4">
        <v>68.4</v>
      </c>
      <c r="F297" s="5">
        <v>2.151219512195122</v>
      </c>
      <c r="G297" s="5">
        <v>1.1642276422764226</v>
      </c>
      <c r="H297" s="5">
        <v>1.1121951219512196</v>
      </c>
      <c r="J297" s="19">
        <v>0.19491</v>
      </c>
      <c r="L297" s="5">
        <f t="shared" si="18"/>
        <v>0.41929419512195126</v>
      </c>
      <c r="M297" s="5">
        <f t="shared" si="19"/>
        <v>0.22691960975609754</v>
      </c>
      <c r="N297" s="5">
        <f t="shared" si="20"/>
        <v>0.2167779512195122</v>
      </c>
    </row>
    <row r="298" spans="1:14" ht="15.75">
      <c r="A298" s="2">
        <v>1793</v>
      </c>
      <c r="B298" s="4">
        <v>112.2</v>
      </c>
      <c r="C298" s="4">
        <v>69.1</v>
      </c>
      <c r="D298" s="4">
        <v>65.1</v>
      </c>
      <c r="F298" s="5">
        <v>1.824390243902439</v>
      </c>
      <c r="G298" s="5">
        <v>1.1235772357723577</v>
      </c>
      <c r="H298" s="5">
        <v>1.0585365853658535</v>
      </c>
      <c r="J298" s="19">
        <v>0.19491</v>
      </c>
      <c r="L298" s="5">
        <f t="shared" si="18"/>
        <v>0.3555919024390244</v>
      </c>
      <c r="M298" s="5">
        <f t="shared" si="19"/>
        <v>0.21899643902439023</v>
      </c>
      <c r="N298" s="5">
        <f t="shared" si="20"/>
        <v>0.2063193658536585</v>
      </c>
    </row>
    <row r="299" spans="1:14" ht="15.75">
      <c r="A299" s="2">
        <v>1794</v>
      </c>
      <c r="B299" s="4">
        <v>173.7</v>
      </c>
      <c r="C299" s="4">
        <v>119.6</v>
      </c>
      <c r="D299" s="4">
        <v>99.3</v>
      </c>
      <c r="F299" s="5">
        <v>2.824390243902439</v>
      </c>
      <c r="G299" s="5">
        <v>1.9447154471544714</v>
      </c>
      <c r="H299" s="5">
        <v>1.6146341463414633</v>
      </c>
      <c r="J299" s="19">
        <v>0.19491</v>
      </c>
      <c r="L299" s="5">
        <f t="shared" si="18"/>
        <v>0.5505019024390243</v>
      </c>
      <c r="M299" s="5">
        <f t="shared" si="19"/>
        <v>0.37904448780487804</v>
      </c>
      <c r="N299" s="5">
        <f t="shared" si="20"/>
        <v>0.3147083414634146</v>
      </c>
    </row>
    <row r="300" spans="1:14" ht="15.75">
      <c r="A300" s="2">
        <v>1795</v>
      </c>
      <c r="B300" s="4">
        <v>194.6</v>
      </c>
      <c r="C300" s="4">
        <v>92.8</v>
      </c>
      <c r="D300" s="4">
        <v>71.6</v>
      </c>
      <c r="F300" s="5">
        <v>3.1642276422764226</v>
      </c>
      <c r="G300" s="5">
        <v>1.5089430894308942</v>
      </c>
      <c r="H300" s="5">
        <v>1.1642276422764226</v>
      </c>
      <c r="J300" s="19">
        <v>0.19491</v>
      </c>
      <c r="L300" s="5">
        <f t="shared" si="18"/>
        <v>0.6167396097560975</v>
      </c>
      <c r="M300" s="5">
        <f t="shared" si="19"/>
        <v>0.29410809756097556</v>
      </c>
      <c r="N300" s="5">
        <f t="shared" si="20"/>
        <v>0.22691960975609754</v>
      </c>
    </row>
    <row r="301" spans="1:14" ht="15.75">
      <c r="A301" s="2">
        <v>1796</v>
      </c>
      <c r="B301" s="4">
        <v>145</v>
      </c>
      <c r="C301" s="4">
        <v>85.2</v>
      </c>
      <c r="D301" s="4">
        <v>66.2</v>
      </c>
      <c r="F301" s="5">
        <v>2.3577235772357725</v>
      </c>
      <c r="G301" s="5">
        <v>1.3853658536585367</v>
      </c>
      <c r="H301" s="5">
        <v>1.0764227642276423</v>
      </c>
      <c r="J301" s="19">
        <v>0.19466</v>
      </c>
      <c r="L301" s="5">
        <f t="shared" si="18"/>
        <v>0.45895447154471547</v>
      </c>
      <c r="M301" s="5">
        <f t="shared" si="19"/>
        <v>0.2696753170731708</v>
      </c>
      <c r="N301" s="5">
        <f t="shared" si="20"/>
        <v>0.20953645528455284</v>
      </c>
    </row>
    <row r="302" spans="1:14" ht="15.75">
      <c r="A302" s="2">
        <v>1797</v>
      </c>
      <c r="B302" s="4">
        <v>167.3</v>
      </c>
      <c r="C302" s="4">
        <v>109.4</v>
      </c>
      <c r="D302" s="4">
        <v>83.4</v>
      </c>
      <c r="F302" s="5">
        <v>2.720325203252033</v>
      </c>
      <c r="G302" s="5">
        <v>1.7788617886178864</v>
      </c>
      <c r="H302" s="5">
        <v>1.3560975609756099</v>
      </c>
      <c r="J302" s="19">
        <v>0.19182</v>
      </c>
      <c r="L302" s="5">
        <f t="shared" si="18"/>
        <v>0.5218127804878049</v>
      </c>
      <c r="M302" s="5">
        <f t="shared" si="19"/>
        <v>0.34122126829268296</v>
      </c>
      <c r="N302" s="5">
        <f t="shared" si="20"/>
        <v>0.26012663414634146</v>
      </c>
    </row>
    <row r="303" spans="1:14" ht="15.75">
      <c r="A303" s="2">
        <v>1798</v>
      </c>
      <c r="B303" s="4">
        <v>143.4</v>
      </c>
      <c r="C303" s="4">
        <v>103.3</v>
      </c>
      <c r="D303" s="4">
        <v>89</v>
      </c>
      <c r="F303" s="5">
        <v>2.331707317073171</v>
      </c>
      <c r="G303" s="5">
        <v>1.6796747967479675</v>
      </c>
      <c r="H303" s="5">
        <v>1.4471544715447155</v>
      </c>
      <c r="J303" s="19">
        <v>0.19286</v>
      </c>
      <c r="L303" s="5">
        <f t="shared" si="18"/>
        <v>0.44969307317073176</v>
      </c>
      <c r="M303" s="5">
        <f t="shared" si="19"/>
        <v>0.32394208130081303</v>
      </c>
      <c r="N303" s="5">
        <f t="shared" si="20"/>
        <v>0.2790982113821138</v>
      </c>
    </row>
    <row r="304" spans="1:14" ht="15.75">
      <c r="A304" s="2">
        <v>1799</v>
      </c>
      <c r="B304" s="4">
        <v>169.9</v>
      </c>
      <c r="C304" s="4">
        <v>108.5</v>
      </c>
      <c r="D304" s="4">
        <v>93.3</v>
      </c>
      <c r="F304" s="5">
        <v>2.7626016260162602</v>
      </c>
      <c r="G304" s="5">
        <v>1.7642276422764227</v>
      </c>
      <c r="H304" s="5">
        <v>1.5170731707317073</v>
      </c>
      <c r="J304" s="19">
        <v>0.18076</v>
      </c>
      <c r="L304" s="5">
        <f t="shared" si="18"/>
        <v>0.4993678699186992</v>
      </c>
      <c r="M304" s="5">
        <f t="shared" si="19"/>
        <v>0.31890178861788615</v>
      </c>
      <c r="N304" s="5">
        <f t="shared" si="20"/>
        <v>0.2742261463414634</v>
      </c>
    </row>
    <row r="305" spans="1:14" ht="15.75">
      <c r="A305" s="2">
        <v>1800</v>
      </c>
      <c r="B305" s="4">
        <v>261.6</v>
      </c>
      <c r="C305" s="4">
        <v>163.5</v>
      </c>
      <c r="D305" s="4">
        <v>120.2</v>
      </c>
      <c r="F305" s="5">
        <v>4.253658536585366</v>
      </c>
      <c r="G305" s="5">
        <v>2.658536585365854</v>
      </c>
      <c r="H305" s="5">
        <v>1.9544715447154473</v>
      </c>
      <c r="J305" s="19">
        <v>0.16962</v>
      </c>
      <c r="L305" s="5">
        <f t="shared" si="18"/>
        <v>0.7215055609756098</v>
      </c>
      <c r="M305" s="5">
        <f t="shared" si="19"/>
        <v>0.4509409756097561</v>
      </c>
      <c r="N305" s="5">
        <f t="shared" si="20"/>
        <v>0.3315174634146342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7"/>
  <sheetViews>
    <sheetView showZeros="0" workbookViewId="0" topLeftCell="A1">
      <pane xSplit="4845" ySplit="4365" topLeftCell="C14" activePane="topRight" state="split"/>
      <selection pane="topLeft" activeCell="A1" sqref="A1"/>
      <selection pane="topRight" activeCell="E6" sqref="E6"/>
      <selection pane="bottomLeft" activeCell="A14" sqref="A14"/>
      <selection pane="bottomRight" activeCell="C14" sqref="C14"/>
    </sheetView>
  </sheetViews>
  <sheetFormatPr defaultColWidth="9.140625" defaultRowHeight="12.75"/>
  <cols>
    <col min="1" max="1" width="14.421875" style="2" customWidth="1"/>
    <col min="2" max="2" width="10.28125" style="23" customWidth="1"/>
    <col min="3" max="4" width="8.8515625" style="4" customWidth="1"/>
    <col min="5" max="11" width="8.8515625" style="2" customWidth="1"/>
    <col min="12" max="12" width="12.8515625" style="2" customWidth="1"/>
    <col min="13" max="13" width="12.140625" style="2" customWidth="1"/>
    <col min="14" max="14" width="10.00390625" style="2" customWidth="1"/>
    <col min="15" max="16384" width="8.8515625" style="2" customWidth="1"/>
  </cols>
  <sheetData>
    <row r="1" spans="1:3" ht="15.75">
      <c r="A1" s="38" t="str">
        <f>+Grains!A1</f>
        <v>David S. Jacks, 2000</v>
      </c>
      <c r="B1" s="59"/>
      <c r="C1" s="16" t="s">
        <v>19</v>
      </c>
    </row>
    <row r="2" spans="1:3" ht="15.75">
      <c r="A2" s="44" t="str">
        <f>+Grains!A2</f>
        <v>Peter Lindert, March 2005</v>
      </c>
      <c r="B2" s="60"/>
      <c r="C2" s="2" t="s">
        <v>18</v>
      </c>
    </row>
    <row r="3" spans="1:3" ht="15.75">
      <c r="A3" s="39" t="str">
        <f>+Grains!A3</f>
        <v>Leticia Arroyo Abad,  2005</v>
      </c>
      <c r="B3" s="61"/>
      <c r="C3" s="2" t="s">
        <v>89</v>
      </c>
    </row>
    <row r="4" ht="15.75">
      <c r="C4" s="2" t="s">
        <v>91</v>
      </c>
    </row>
    <row r="5" ht="15.75">
      <c r="C5" s="2" t="s">
        <v>59</v>
      </c>
    </row>
    <row r="6" ht="15.75">
      <c r="C6" s="2" t="s">
        <v>60</v>
      </c>
    </row>
    <row r="9" spans="2:12" ht="15.75">
      <c r="B9" s="57" t="s">
        <v>34</v>
      </c>
      <c r="F9" s="57" t="s">
        <v>35</v>
      </c>
      <c r="G9" s="5"/>
      <c r="H9" s="5"/>
      <c r="J9" s="19"/>
      <c r="L9" s="57" t="s">
        <v>46</v>
      </c>
    </row>
    <row r="10" ht="15.75">
      <c r="B10" s="23" t="s">
        <v>17</v>
      </c>
    </row>
    <row r="11" spans="1:19" ht="15.75">
      <c r="A11" s="58" t="s">
        <v>36</v>
      </c>
      <c r="B11" s="62" t="s">
        <v>11</v>
      </c>
      <c r="C11" s="63" t="s">
        <v>61</v>
      </c>
      <c r="D11" s="63" t="s">
        <v>62</v>
      </c>
      <c r="E11" s="64"/>
      <c r="F11" s="62" t="s">
        <v>11</v>
      </c>
      <c r="G11" s="63" t="s">
        <v>61</v>
      </c>
      <c r="H11" s="63" t="s">
        <v>62</v>
      </c>
      <c r="I11" s="64"/>
      <c r="J11" s="64" t="s">
        <v>70</v>
      </c>
      <c r="K11" s="64"/>
      <c r="L11" s="62" t="s">
        <v>11</v>
      </c>
      <c r="M11" s="63" t="s">
        <v>61</v>
      </c>
      <c r="N11" s="63" t="s">
        <v>62</v>
      </c>
      <c r="O11" s="64"/>
      <c r="P11" s="64"/>
      <c r="Q11" s="64"/>
      <c r="R11" s="64"/>
      <c r="S11" s="64"/>
    </row>
    <row r="12" spans="1:19" ht="15.75">
      <c r="A12" s="58" t="s">
        <v>37</v>
      </c>
      <c r="B12" s="62" t="s">
        <v>39</v>
      </c>
      <c r="C12" s="63" t="s">
        <v>43</v>
      </c>
      <c r="D12" s="63" t="s">
        <v>43</v>
      </c>
      <c r="E12" s="64"/>
      <c r="F12" s="62" t="s">
        <v>41</v>
      </c>
      <c r="G12" s="62" t="s">
        <v>50</v>
      </c>
      <c r="H12" s="62" t="s">
        <v>50</v>
      </c>
      <c r="I12" s="64"/>
      <c r="J12" s="64" t="s">
        <v>42</v>
      </c>
      <c r="K12" s="64"/>
      <c r="L12" s="62" t="s">
        <v>41</v>
      </c>
      <c r="M12" s="62" t="s">
        <v>50</v>
      </c>
      <c r="N12" s="62" t="s">
        <v>50</v>
      </c>
      <c r="O12" s="64"/>
      <c r="P12" s="64"/>
      <c r="Q12" s="64"/>
      <c r="R12" s="64"/>
      <c r="S12" s="64"/>
    </row>
    <row r="13" spans="1:19" ht="15.75">
      <c r="A13" s="58" t="s">
        <v>38</v>
      </c>
      <c r="B13" s="62" t="s">
        <v>40</v>
      </c>
      <c r="C13" s="62" t="s">
        <v>40</v>
      </c>
      <c r="D13" s="62" t="s">
        <v>40</v>
      </c>
      <c r="E13" s="64"/>
      <c r="F13" s="62" t="s">
        <v>40</v>
      </c>
      <c r="G13" s="62" t="s">
        <v>40</v>
      </c>
      <c r="H13" s="62" t="s">
        <v>40</v>
      </c>
      <c r="I13" s="64"/>
      <c r="J13" s="64" t="s">
        <v>40</v>
      </c>
      <c r="K13" s="64"/>
      <c r="L13" s="62" t="s">
        <v>70</v>
      </c>
      <c r="M13" s="62" t="s">
        <v>70</v>
      </c>
      <c r="N13" s="62" t="s">
        <v>70</v>
      </c>
      <c r="O13" s="64"/>
      <c r="P13" s="64"/>
      <c r="Q13" s="64"/>
      <c r="R13" s="64"/>
      <c r="S13" s="64"/>
    </row>
    <row r="14" spans="1:14" ht="15.75">
      <c r="A14" s="2">
        <v>1451</v>
      </c>
      <c r="B14" s="23">
        <v>9</v>
      </c>
      <c r="C14" s="4" t="s">
        <v>14</v>
      </c>
      <c r="D14" s="4" t="s">
        <v>14</v>
      </c>
      <c r="F14" s="5">
        <f>B14/40.75</f>
        <v>0.22085889570552147</v>
      </c>
      <c r="J14" s="2">
        <v>0.70252</v>
      </c>
      <c r="L14" s="5">
        <f>$J14*F14</f>
        <v>0.15515779141104297</v>
      </c>
      <c r="M14" s="5">
        <f>$J14*G14</f>
        <v>0</v>
      </c>
      <c r="N14" s="5">
        <f>$J14*H14</f>
        <v>0</v>
      </c>
    </row>
    <row r="15" spans="1:14" ht="15.75">
      <c r="A15" s="2">
        <v>1452</v>
      </c>
      <c r="B15" s="23">
        <v>8</v>
      </c>
      <c r="C15" s="4" t="s">
        <v>15</v>
      </c>
      <c r="D15" s="4" t="s">
        <v>15</v>
      </c>
      <c r="F15" s="5">
        <f aca="true" t="shared" si="0" ref="F15:F78">B15/40.75</f>
        <v>0.19631901840490798</v>
      </c>
      <c r="J15" s="2">
        <v>0.70252</v>
      </c>
      <c r="L15" s="5">
        <f aca="true" t="shared" si="1" ref="L15:L78">$J15*F15</f>
        <v>0.13791803680981596</v>
      </c>
      <c r="M15" s="5">
        <f aca="true" t="shared" si="2" ref="M15:M78">$J15*G15</f>
        <v>0</v>
      </c>
      <c r="N15" s="5">
        <f aca="true" t="shared" si="3" ref="N15:N78">$J15*H15</f>
        <v>0</v>
      </c>
    </row>
    <row r="16" spans="1:14" ht="15.75">
      <c r="A16" s="2">
        <v>1453</v>
      </c>
      <c r="B16" s="23">
        <v>7.25</v>
      </c>
      <c r="C16" s="4" t="s">
        <v>16</v>
      </c>
      <c r="D16" s="4" t="s">
        <v>16</v>
      </c>
      <c r="F16" s="5">
        <f t="shared" si="0"/>
        <v>0.17791411042944785</v>
      </c>
      <c r="J16" s="2">
        <v>0.70252</v>
      </c>
      <c r="L16" s="5">
        <f t="shared" si="1"/>
        <v>0.12498822085889572</v>
      </c>
      <c r="M16" s="5">
        <f t="shared" si="2"/>
        <v>0</v>
      </c>
      <c r="N16" s="5">
        <f t="shared" si="3"/>
        <v>0</v>
      </c>
    </row>
    <row r="17" spans="1:14" ht="15.75">
      <c r="A17" s="2">
        <v>1454</v>
      </c>
      <c r="B17" s="23">
        <v>12</v>
      </c>
      <c r="F17" s="5">
        <f t="shared" si="0"/>
        <v>0.294478527607362</v>
      </c>
      <c r="J17" s="2">
        <v>0.70252</v>
      </c>
      <c r="L17" s="5">
        <f t="shared" si="1"/>
        <v>0.20687705521472394</v>
      </c>
      <c r="M17" s="5">
        <f t="shared" si="2"/>
        <v>0</v>
      </c>
      <c r="N17" s="5">
        <f t="shared" si="3"/>
        <v>0</v>
      </c>
    </row>
    <row r="18" spans="1:14" ht="15.75">
      <c r="A18" s="2">
        <v>1455</v>
      </c>
      <c r="B18" s="23">
        <v>9.75</v>
      </c>
      <c r="F18" s="5">
        <f t="shared" si="0"/>
        <v>0.2392638036809816</v>
      </c>
      <c r="J18" s="2">
        <v>0.6586</v>
      </c>
      <c r="L18" s="5">
        <f t="shared" si="1"/>
        <v>0.15757914110429447</v>
      </c>
      <c r="M18" s="5">
        <f t="shared" si="2"/>
        <v>0</v>
      </c>
      <c r="N18" s="5">
        <f t="shared" si="3"/>
        <v>0</v>
      </c>
    </row>
    <row r="19" spans="1:14" ht="15.75">
      <c r="A19" s="2">
        <v>1456</v>
      </c>
      <c r="B19" s="23">
        <v>12.86</v>
      </c>
      <c r="F19" s="5">
        <f t="shared" si="0"/>
        <v>0.31558282208588956</v>
      </c>
      <c r="J19" s="2">
        <v>0.6586</v>
      </c>
      <c r="L19" s="5">
        <f t="shared" si="1"/>
        <v>0.20784284662576685</v>
      </c>
      <c r="M19" s="5">
        <f t="shared" si="2"/>
        <v>0</v>
      </c>
      <c r="N19" s="5">
        <f t="shared" si="3"/>
        <v>0</v>
      </c>
    </row>
    <row r="20" spans="1:14" ht="15.75">
      <c r="A20" s="2">
        <v>1457</v>
      </c>
      <c r="B20" s="23">
        <v>16</v>
      </c>
      <c r="F20" s="5">
        <f t="shared" si="0"/>
        <v>0.39263803680981596</v>
      </c>
      <c r="J20" s="2">
        <v>0.6586</v>
      </c>
      <c r="L20" s="5">
        <f t="shared" si="1"/>
        <v>0.25859141104294475</v>
      </c>
      <c r="M20" s="5">
        <f t="shared" si="2"/>
        <v>0</v>
      </c>
      <c r="N20" s="5">
        <f t="shared" si="3"/>
        <v>0</v>
      </c>
    </row>
    <row r="21" spans="1:14" ht="15.75">
      <c r="A21" s="2">
        <v>1458</v>
      </c>
      <c r="B21" s="23">
        <v>19.11</v>
      </c>
      <c r="F21" s="5">
        <f t="shared" si="0"/>
        <v>0.4689570552147239</v>
      </c>
      <c r="J21" s="24">
        <v>0.6586</v>
      </c>
      <c r="L21" s="5">
        <f t="shared" si="1"/>
        <v>0.30885511656441716</v>
      </c>
      <c r="M21" s="5">
        <f t="shared" si="2"/>
        <v>0</v>
      </c>
      <c r="N21" s="5">
        <f t="shared" si="3"/>
        <v>0</v>
      </c>
    </row>
    <row r="22" spans="1:14" ht="15.75">
      <c r="A22" s="2">
        <v>1459</v>
      </c>
      <c r="B22" s="23">
        <v>18</v>
      </c>
      <c r="F22" s="5">
        <f t="shared" si="0"/>
        <v>0.44171779141104295</v>
      </c>
      <c r="J22" s="24">
        <v>0.6586</v>
      </c>
      <c r="L22" s="5">
        <f t="shared" si="1"/>
        <v>0.2909153374233129</v>
      </c>
      <c r="M22" s="5">
        <f t="shared" si="2"/>
        <v>0</v>
      </c>
      <c r="N22" s="5">
        <f t="shared" si="3"/>
        <v>0</v>
      </c>
    </row>
    <row r="23" spans="1:14" ht="15.75">
      <c r="A23" s="2">
        <v>1460</v>
      </c>
      <c r="B23" s="23">
        <v>16</v>
      </c>
      <c r="F23" s="5">
        <f t="shared" si="0"/>
        <v>0.39263803680981596</v>
      </c>
      <c r="J23" s="24">
        <v>0.6586</v>
      </c>
      <c r="L23" s="5">
        <f t="shared" si="1"/>
        <v>0.25859141104294475</v>
      </c>
      <c r="M23" s="5">
        <f t="shared" si="2"/>
        <v>0</v>
      </c>
      <c r="N23" s="5">
        <f t="shared" si="3"/>
        <v>0</v>
      </c>
    </row>
    <row r="24" spans="1:14" ht="15.75">
      <c r="A24" s="2">
        <v>1461</v>
      </c>
      <c r="F24" s="5">
        <f t="shared" si="0"/>
        <v>0</v>
      </c>
      <c r="J24" s="2">
        <v>0.6586</v>
      </c>
      <c r="L24" s="5">
        <f t="shared" si="1"/>
        <v>0</v>
      </c>
      <c r="M24" s="5">
        <f t="shared" si="2"/>
        <v>0</v>
      </c>
      <c r="N24" s="5">
        <f t="shared" si="3"/>
        <v>0</v>
      </c>
    </row>
    <row r="25" spans="1:14" ht="15.75">
      <c r="A25" s="2">
        <v>1462</v>
      </c>
      <c r="F25" s="5">
        <f t="shared" si="0"/>
        <v>0</v>
      </c>
      <c r="J25" s="2">
        <v>0.5854</v>
      </c>
      <c r="L25" s="5">
        <f t="shared" si="1"/>
        <v>0</v>
      </c>
      <c r="M25" s="5">
        <f t="shared" si="2"/>
        <v>0</v>
      </c>
      <c r="N25" s="5">
        <f t="shared" si="3"/>
        <v>0</v>
      </c>
    </row>
    <row r="26" spans="1:14" ht="15.75">
      <c r="A26" s="2">
        <v>1463</v>
      </c>
      <c r="B26" s="23">
        <v>12</v>
      </c>
      <c r="F26" s="5">
        <f t="shared" si="0"/>
        <v>0.294478527607362</v>
      </c>
      <c r="J26" s="2">
        <v>0.56452</v>
      </c>
      <c r="L26" s="5">
        <f t="shared" si="1"/>
        <v>0.16623901840490798</v>
      </c>
      <c r="M26" s="5">
        <f t="shared" si="2"/>
        <v>0</v>
      </c>
      <c r="N26" s="5">
        <f t="shared" si="3"/>
        <v>0</v>
      </c>
    </row>
    <row r="27" spans="1:14" ht="15.75">
      <c r="A27" s="2">
        <v>1464</v>
      </c>
      <c r="F27" s="5">
        <f t="shared" si="0"/>
        <v>0</v>
      </c>
      <c r="J27" s="2">
        <v>0.5546</v>
      </c>
      <c r="L27" s="5">
        <f t="shared" si="1"/>
        <v>0</v>
      </c>
      <c r="M27" s="5">
        <f t="shared" si="2"/>
        <v>0</v>
      </c>
      <c r="N27" s="5">
        <f t="shared" si="3"/>
        <v>0</v>
      </c>
    </row>
    <row r="28" spans="1:14" ht="15.75">
      <c r="A28" s="2">
        <v>1465</v>
      </c>
      <c r="F28" s="5">
        <f t="shared" si="0"/>
        <v>0</v>
      </c>
      <c r="J28" s="2">
        <v>0.54504</v>
      </c>
      <c r="L28" s="5">
        <f t="shared" si="1"/>
        <v>0</v>
      </c>
      <c r="M28" s="5">
        <f t="shared" si="2"/>
        <v>0</v>
      </c>
      <c r="N28" s="5">
        <f t="shared" si="3"/>
        <v>0</v>
      </c>
    </row>
    <row r="29" spans="1:14" ht="15.75">
      <c r="A29" s="2">
        <v>1466</v>
      </c>
      <c r="F29" s="5">
        <f t="shared" si="0"/>
        <v>0</v>
      </c>
      <c r="J29" s="2">
        <v>0.52688</v>
      </c>
      <c r="L29" s="5">
        <f t="shared" si="1"/>
        <v>0</v>
      </c>
      <c r="M29" s="5">
        <f t="shared" si="2"/>
        <v>0</v>
      </c>
      <c r="N29" s="5">
        <f t="shared" si="3"/>
        <v>0</v>
      </c>
    </row>
    <row r="30" spans="1:14" ht="15.75">
      <c r="A30" s="2">
        <v>1467</v>
      </c>
      <c r="F30" s="5">
        <f t="shared" si="0"/>
        <v>0</v>
      </c>
      <c r="J30" s="2">
        <v>0.52688</v>
      </c>
      <c r="L30" s="5">
        <f t="shared" si="1"/>
        <v>0</v>
      </c>
      <c r="M30" s="5">
        <f t="shared" si="2"/>
        <v>0</v>
      </c>
      <c r="N30" s="5">
        <f t="shared" si="3"/>
        <v>0</v>
      </c>
    </row>
    <row r="31" spans="1:14" ht="15.75">
      <c r="A31" s="2">
        <v>1468</v>
      </c>
      <c r="F31" s="5">
        <f t="shared" si="0"/>
        <v>0</v>
      </c>
      <c r="J31" s="2">
        <v>0.52688</v>
      </c>
      <c r="L31" s="5">
        <f t="shared" si="1"/>
        <v>0</v>
      </c>
      <c r="M31" s="5">
        <f t="shared" si="2"/>
        <v>0</v>
      </c>
      <c r="N31" s="5">
        <f t="shared" si="3"/>
        <v>0</v>
      </c>
    </row>
    <row r="32" spans="1:14" ht="15.75">
      <c r="A32" s="2">
        <v>1469</v>
      </c>
      <c r="B32" s="23">
        <v>23.97</v>
      </c>
      <c r="F32" s="5">
        <f t="shared" si="0"/>
        <v>0.5882208588957055</v>
      </c>
      <c r="J32" s="2">
        <v>0.52688</v>
      </c>
      <c r="L32" s="5">
        <f t="shared" si="1"/>
        <v>0.30992180613496934</v>
      </c>
      <c r="M32" s="5">
        <f t="shared" si="2"/>
        <v>0</v>
      </c>
      <c r="N32" s="5">
        <f t="shared" si="3"/>
        <v>0</v>
      </c>
    </row>
    <row r="33" spans="1:14" ht="15.75">
      <c r="A33" s="2">
        <v>1470</v>
      </c>
      <c r="B33" s="23">
        <v>13.92</v>
      </c>
      <c r="F33" s="5">
        <f t="shared" si="0"/>
        <v>0.34159509202453986</v>
      </c>
      <c r="J33" s="2">
        <v>0.52688</v>
      </c>
      <c r="L33" s="5">
        <f t="shared" si="1"/>
        <v>0.17997962208588958</v>
      </c>
      <c r="M33" s="5">
        <f t="shared" si="2"/>
        <v>0</v>
      </c>
      <c r="N33" s="5">
        <f t="shared" si="3"/>
        <v>0</v>
      </c>
    </row>
    <row r="34" spans="1:14" ht="15.75">
      <c r="A34" s="2">
        <v>1471</v>
      </c>
      <c r="F34" s="5">
        <f t="shared" si="0"/>
        <v>0</v>
      </c>
      <c r="J34" s="2">
        <v>0.50988</v>
      </c>
      <c r="L34" s="5">
        <f t="shared" si="1"/>
        <v>0</v>
      </c>
      <c r="M34" s="5">
        <f t="shared" si="2"/>
        <v>0</v>
      </c>
      <c r="N34" s="5">
        <f t="shared" si="3"/>
        <v>0</v>
      </c>
    </row>
    <row r="35" spans="1:14" ht="15.75">
      <c r="A35" s="2">
        <v>1472</v>
      </c>
      <c r="B35" s="23">
        <v>14.58</v>
      </c>
      <c r="F35" s="5">
        <f t="shared" si="0"/>
        <v>0.35779141104294476</v>
      </c>
      <c r="J35" s="2">
        <v>0.49396</v>
      </c>
      <c r="L35" s="5">
        <f t="shared" si="1"/>
        <v>0.176734645398773</v>
      </c>
      <c r="M35" s="5">
        <f t="shared" si="2"/>
        <v>0</v>
      </c>
      <c r="N35" s="5">
        <f t="shared" si="3"/>
        <v>0</v>
      </c>
    </row>
    <row r="36" spans="6:14" ht="15.75">
      <c r="F36" s="5">
        <f t="shared" si="0"/>
        <v>0</v>
      </c>
      <c r="L36" s="5">
        <f t="shared" si="1"/>
        <v>0</v>
      </c>
      <c r="M36" s="5">
        <f t="shared" si="2"/>
        <v>0</v>
      </c>
      <c r="N36" s="5">
        <f t="shared" si="3"/>
        <v>0</v>
      </c>
    </row>
    <row r="37" spans="6:14" ht="15.75">
      <c r="F37" s="5">
        <f t="shared" si="0"/>
        <v>0</v>
      </c>
      <c r="L37" s="5">
        <f t="shared" si="1"/>
        <v>0</v>
      </c>
      <c r="M37" s="5">
        <f t="shared" si="2"/>
        <v>0</v>
      </c>
      <c r="N37" s="5">
        <f t="shared" si="3"/>
        <v>0</v>
      </c>
    </row>
    <row r="38" spans="6:14" ht="15.75">
      <c r="F38" s="5">
        <f t="shared" si="0"/>
        <v>0</v>
      </c>
      <c r="L38" s="5">
        <f t="shared" si="1"/>
        <v>0</v>
      </c>
      <c r="M38" s="5">
        <f t="shared" si="2"/>
        <v>0</v>
      </c>
      <c r="N38" s="5">
        <f t="shared" si="3"/>
        <v>0</v>
      </c>
    </row>
    <row r="39" spans="1:14" ht="15.75">
      <c r="A39" s="2">
        <v>1522</v>
      </c>
      <c r="B39" s="23">
        <v>26.2</v>
      </c>
      <c r="F39" s="5">
        <f t="shared" si="0"/>
        <v>0.6429447852760736</v>
      </c>
      <c r="J39" s="2">
        <v>0.47896</v>
      </c>
      <c r="L39" s="5">
        <f t="shared" si="1"/>
        <v>0.3079448343558282</v>
      </c>
      <c r="M39" s="5">
        <f t="shared" si="2"/>
        <v>0</v>
      </c>
      <c r="N39" s="5">
        <f t="shared" si="3"/>
        <v>0</v>
      </c>
    </row>
    <row r="40" spans="1:14" ht="15.75">
      <c r="A40" s="2">
        <v>1523</v>
      </c>
      <c r="B40" s="23">
        <v>11</v>
      </c>
      <c r="F40" s="5">
        <f t="shared" si="0"/>
        <v>0.26993865030674846</v>
      </c>
      <c r="J40" s="2">
        <v>0.47896</v>
      </c>
      <c r="L40" s="5">
        <f t="shared" si="1"/>
        <v>0.12928981595092023</v>
      </c>
      <c r="M40" s="5">
        <f t="shared" si="2"/>
        <v>0</v>
      </c>
      <c r="N40" s="5">
        <f t="shared" si="3"/>
        <v>0</v>
      </c>
    </row>
    <row r="41" spans="1:14" ht="15.75">
      <c r="A41" s="2">
        <v>1524</v>
      </c>
      <c r="F41" s="5">
        <f t="shared" si="0"/>
        <v>0</v>
      </c>
      <c r="J41" s="2">
        <v>0.47896</v>
      </c>
      <c r="L41" s="5">
        <f t="shared" si="1"/>
        <v>0</v>
      </c>
      <c r="M41" s="5">
        <f t="shared" si="2"/>
        <v>0</v>
      </c>
      <c r="N41" s="5">
        <f t="shared" si="3"/>
        <v>0</v>
      </c>
    </row>
    <row r="42" spans="1:14" ht="15.75">
      <c r="A42" s="2">
        <v>1525</v>
      </c>
      <c r="F42" s="5">
        <f t="shared" si="0"/>
        <v>0</v>
      </c>
      <c r="J42" s="2">
        <v>0.42968</v>
      </c>
      <c r="L42" s="5">
        <f t="shared" si="1"/>
        <v>0</v>
      </c>
      <c r="M42" s="5">
        <f t="shared" si="2"/>
        <v>0</v>
      </c>
      <c r="N42" s="5">
        <f t="shared" si="3"/>
        <v>0</v>
      </c>
    </row>
    <row r="43" spans="1:14" ht="15.75">
      <c r="A43" s="2">
        <v>1526</v>
      </c>
      <c r="B43" s="23">
        <v>16</v>
      </c>
      <c r="F43" s="5">
        <f t="shared" si="0"/>
        <v>0.39263803680981596</v>
      </c>
      <c r="J43" s="2">
        <v>0.42968</v>
      </c>
      <c r="L43" s="5">
        <f t="shared" si="1"/>
        <v>0.16870871165644172</v>
      </c>
      <c r="M43" s="5">
        <f t="shared" si="2"/>
        <v>0</v>
      </c>
      <c r="N43" s="5">
        <f t="shared" si="3"/>
        <v>0</v>
      </c>
    </row>
    <row r="44" spans="1:14" ht="15.75">
      <c r="A44" s="2">
        <v>1527</v>
      </c>
      <c r="B44" s="23">
        <v>45.6</v>
      </c>
      <c r="F44" s="5">
        <f t="shared" si="0"/>
        <v>1.1190184049079754</v>
      </c>
      <c r="J44" s="2">
        <v>0.42968</v>
      </c>
      <c r="L44" s="5">
        <f t="shared" si="1"/>
        <v>0.4808198282208589</v>
      </c>
      <c r="M44" s="5">
        <f t="shared" si="2"/>
        <v>0</v>
      </c>
      <c r="N44" s="5">
        <f t="shared" si="3"/>
        <v>0</v>
      </c>
    </row>
    <row r="45" spans="1:14" ht="15.75">
      <c r="A45" s="2">
        <v>1528</v>
      </c>
      <c r="B45" s="23">
        <v>23.9</v>
      </c>
      <c r="F45" s="5">
        <f t="shared" si="0"/>
        <v>0.5865030674846625</v>
      </c>
      <c r="J45" s="2">
        <v>0.42968</v>
      </c>
      <c r="L45" s="5">
        <f t="shared" si="1"/>
        <v>0.2520086380368098</v>
      </c>
      <c r="M45" s="5">
        <f t="shared" si="2"/>
        <v>0</v>
      </c>
      <c r="N45" s="5">
        <f t="shared" si="3"/>
        <v>0</v>
      </c>
    </row>
    <row r="46" spans="1:14" ht="15.75">
      <c r="A46" s="2">
        <v>1529</v>
      </c>
      <c r="B46" s="23">
        <v>15.6</v>
      </c>
      <c r="F46" s="5">
        <f t="shared" si="0"/>
        <v>0.38282208588957056</v>
      </c>
      <c r="J46" s="2">
        <v>0.42968</v>
      </c>
      <c r="L46" s="5">
        <f t="shared" si="1"/>
        <v>0.1644909938650307</v>
      </c>
      <c r="M46" s="5">
        <f t="shared" si="2"/>
        <v>0</v>
      </c>
      <c r="N46" s="5">
        <f t="shared" si="3"/>
        <v>0</v>
      </c>
    </row>
    <row r="47" spans="1:14" ht="15.75">
      <c r="A47" s="2">
        <v>1530</v>
      </c>
      <c r="B47" s="23">
        <v>18.8</v>
      </c>
      <c r="F47" s="5">
        <f t="shared" si="0"/>
        <v>0.46134969325153374</v>
      </c>
      <c r="J47" s="2">
        <v>0.42968</v>
      </c>
      <c r="L47" s="5">
        <f t="shared" si="1"/>
        <v>0.198232736196319</v>
      </c>
      <c r="M47" s="5">
        <f t="shared" si="2"/>
        <v>0</v>
      </c>
      <c r="N47" s="5">
        <f t="shared" si="3"/>
        <v>0</v>
      </c>
    </row>
    <row r="48" spans="1:14" ht="15.75">
      <c r="A48" s="2">
        <v>1531</v>
      </c>
      <c r="B48" s="23">
        <v>16</v>
      </c>
      <c r="F48" s="5">
        <f t="shared" si="0"/>
        <v>0.39263803680981596</v>
      </c>
      <c r="J48" s="2">
        <v>0.41249</v>
      </c>
      <c r="L48" s="5">
        <f t="shared" si="1"/>
        <v>0.161959263803681</v>
      </c>
      <c r="M48" s="5">
        <f t="shared" si="2"/>
        <v>0</v>
      </c>
      <c r="N48" s="5">
        <f t="shared" si="3"/>
        <v>0</v>
      </c>
    </row>
    <row r="49" spans="1:14" ht="15.75">
      <c r="A49" s="2">
        <v>1532</v>
      </c>
      <c r="F49" s="5">
        <f t="shared" si="0"/>
        <v>0</v>
      </c>
      <c r="J49" s="2">
        <v>0.41249</v>
      </c>
      <c r="L49" s="5">
        <f t="shared" si="1"/>
        <v>0</v>
      </c>
      <c r="M49" s="5">
        <f t="shared" si="2"/>
        <v>0</v>
      </c>
      <c r="N49" s="5">
        <f t="shared" si="3"/>
        <v>0</v>
      </c>
    </row>
    <row r="50" spans="1:14" ht="15.75">
      <c r="A50" s="2">
        <v>1533</v>
      </c>
      <c r="B50" s="23">
        <v>38</v>
      </c>
      <c r="F50" s="5">
        <f t="shared" si="0"/>
        <v>0.9325153374233128</v>
      </c>
      <c r="J50" s="2">
        <v>0.39663</v>
      </c>
      <c r="L50" s="5">
        <f t="shared" si="1"/>
        <v>0.36986355828220857</v>
      </c>
      <c r="M50" s="5">
        <f t="shared" si="2"/>
        <v>0</v>
      </c>
      <c r="N50" s="5">
        <f t="shared" si="3"/>
        <v>0</v>
      </c>
    </row>
    <row r="51" spans="1:14" ht="15.75">
      <c r="A51" s="2">
        <v>1534</v>
      </c>
      <c r="B51" s="23">
        <v>29</v>
      </c>
      <c r="F51" s="5">
        <f t="shared" si="0"/>
        <v>0.7116564417177914</v>
      </c>
      <c r="J51" s="2">
        <v>0.39663</v>
      </c>
      <c r="L51" s="5">
        <f t="shared" si="1"/>
        <v>0.2822642944785276</v>
      </c>
      <c r="M51" s="5">
        <f t="shared" si="2"/>
        <v>0</v>
      </c>
      <c r="N51" s="5">
        <f t="shared" si="3"/>
        <v>0</v>
      </c>
    </row>
    <row r="52" spans="1:14" ht="15.75">
      <c r="A52" s="2">
        <v>1535</v>
      </c>
      <c r="B52" s="23">
        <v>34.8</v>
      </c>
      <c r="F52" s="5">
        <f t="shared" si="0"/>
        <v>0.8539877300613496</v>
      </c>
      <c r="J52" s="2">
        <v>0.39663</v>
      </c>
      <c r="L52" s="5">
        <f t="shared" si="1"/>
        <v>0.3387171533742331</v>
      </c>
      <c r="M52" s="5">
        <f t="shared" si="2"/>
        <v>0</v>
      </c>
      <c r="N52" s="5">
        <f t="shared" si="3"/>
        <v>0</v>
      </c>
    </row>
    <row r="53" spans="1:14" ht="15.75">
      <c r="A53" s="2">
        <v>1536</v>
      </c>
      <c r="B53" s="23">
        <v>36.1</v>
      </c>
      <c r="F53" s="5">
        <f t="shared" si="0"/>
        <v>0.8858895705521472</v>
      </c>
      <c r="J53" s="2">
        <v>0.39663</v>
      </c>
      <c r="L53" s="5">
        <f t="shared" si="1"/>
        <v>0.35137038036809815</v>
      </c>
      <c r="M53" s="5">
        <f t="shared" si="2"/>
        <v>0</v>
      </c>
      <c r="N53" s="5">
        <f t="shared" si="3"/>
        <v>0</v>
      </c>
    </row>
    <row r="54" spans="1:14" ht="15.75">
      <c r="A54" s="2">
        <v>1537</v>
      </c>
      <c r="B54" s="23">
        <v>20</v>
      </c>
      <c r="F54" s="5">
        <f t="shared" si="0"/>
        <v>0.49079754601226994</v>
      </c>
      <c r="J54" s="2">
        <v>0.39663</v>
      </c>
      <c r="L54" s="5">
        <f t="shared" si="1"/>
        <v>0.1946650306748466</v>
      </c>
      <c r="M54" s="5">
        <f t="shared" si="2"/>
        <v>0</v>
      </c>
      <c r="N54" s="5">
        <f t="shared" si="3"/>
        <v>0</v>
      </c>
    </row>
    <row r="55" spans="1:14" ht="15.75">
      <c r="A55" s="2">
        <v>1538</v>
      </c>
      <c r="B55" s="23">
        <v>44.1</v>
      </c>
      <c r="F55" s="5">
        <f t="shared" si="0"/>
        <v>1.0822085889570552</v>
      </c>
      <c r="J55" s="2">
        <v>0.39663</v>
      </c>
      <c r="L55" s="5">
        <f t="shared" si="1"/>
        <v>0.42923639263803676</v>
      </c>
      <c r="M55" s="5">
        <f t="shared" si="2"/>
        <v>0</v>
      </c>
      <c r="N55" s="5">
        <f t="shared" si="3"/>
        <v>0</v>
      </c>
    </row>
    <row r="56" spans="1:14" ht="15.75">
      <c r="A56" s="2">
        <v>1539</v>
      </c>
      <c r="B56" s="23">
        <v>23.4</v>
      </c>
      <c r="F56" s="5">
        <f t="shared" si="0"/>
        <v>0.5742331288343558</v>
      </c>
      <c r="J56" s="2">
        <v>0.39663</v>
      </c>
      <c r="L56" s="5">
        <f t="shared" si="1"/>
        <v>0.22775808588957056</v>
      </c>
      <c r="M56" s="5">
        <f t="shared" si="2"/>
        <v>0</v>
      </c>
      <c r="N56" s="5">
        <f t="shared" si="3"/>
        <v>0</v>
      </c>
    </row>
    <row r="57" spans="1:14" ht="15.75">
      <c r="A57" s="2">
        <v>1540</v>
      </c>
      <c r="B57" s="23">
        <v>64.6</v>
      </c>
      <c r="F57" s="5">
        <f t="shared" si="0"/>
        <v>1.5852760736196319</v>
      </c>
      <c r="J57" s="2">
        <v>0.39663</v>
      </c>
      <c r="L57" s="5">
        <f t="shared" si="1"/>
        <v>0.6287680490797546</v>
      </c>
      <c r="M57" s="5">
        <f t="shared" si="2"/>
        <v>0</v>
      </c>
      <c r="N57" s="5">
        <f t="shared" si="3"/>
        <v>0</v>
      </c>
    </row>
    <row r="58" spans="1:14" ht="15.75">
      <c r="A58" s="2">
        <v>1541</v>
      </c>
      <c r="B58" s="23">
        <v>22.2</v>
      </c>
      <c r="F58" s="5">
        <f t="shared" si="0"/>
        <v>0.5447852760736196</v>
      </c>
      <c r="J58" s="2">
        <v>0.39663</v>
      </c>
      <c r="L58" s="5">
        <f t="shared" si="1"/>
        <v>0.21607818404907972</v>
      </c>
      <c r="M58" s="5">
        <f t="shared" si="2"/>
        <v>0</v>
      </c>
      <c r="N58" s="5">
        <f t="shared" si="3"/>
        <v>0</v>
      </c>
    </row>
    <row r="59" spans="1:14" ht="15.75">
      <c r="A59" s="2">
        <v>1542</v>
      </c>
      <c r="B59" s="23">
        <v>20.2</v>
      </c>
      <c r="F59" s="5">
        <f t="shared" si="0"/>
        <v>0.4957055214723926</v>
      </c>
      <c r="J59" s="2">
        <v>0.3686</v>
      </c>
      <c r="L59" s="5">
        <f t="shared" si="1"/>
        <v>0.1827170552147239</v>
      </c>
      <c r="M59" s="5">
        <f t="shared" si="2"/>
        <v>0</v>
      </c>
      <c r="N59" s="5">
        <f t="shared" si="3"/>
        <v>0</v>
      </c>
    </row>
    <row r="60" spans="1:14" ht="15.75">
      <c r="A60" s="2">
        <v>1543</v>
      </c>
      <c r="B60" s="23">
        <v>18.7</v>
      </c>
      <c r="F60" s="5">
        <f t="shared" si="0"/>
        <v>0.45889570552147235</v>
      </c>
      <c r="J60" s="2">
        <v>0.3686</v>
      </c>
      <c r="L60" s="5">
        <f t="shared" si="1"/>
        <v>0.1691489570552147</v>
      </c>
      <c r="M60" s="5">
        <f t="shared" si="2"/>
        <v>0</v>
      </c>
      <c r="N60" s="5">
        <f t="shared" si="3"/>
        <v>0</v>
      </c>
    </row>
    <row r="61" spans="1:14" ht="15.75">
      <c r="A61" s="2">
        <v>1544</v>
      </c>
      <c r="B61" s="23">
        <v>34.9</v>
      </c>
      <c r="F61" s="5">
        <f t="shared" si="0"/>
        <v>0.856441717791411</v>
      </c>
      <c r="J61" s="2">
        <v>0.3686</v>
      </c>
      <c r="L61" s="5">
        <f t="shared" si="1"/>
        <v>0.31568441717791407</v>
      </c>
      <c r="M61" s="5">
        <f t="shared" si="2"/>
        <v>0</v>
      </c>
      <c r="N61" s="5">
        <f t="shared" si="3"/>
        <v>0</v>
      </c>
    </row>
    <row r="62" spans="1:14" ht="15.75">
      <c r="A62" s="2">
        <v>1545</v>
      </c>
      <c r="B62" s="23">
        <v>19.4</v>
      </c>
      <c r="F62" s="5">
        <f t="shared" si="0"/>
        <v>0.4760736196319018</v>
      </c>
      <c r="J62" s="2">
        <v>0.3686</v>
      </c>
      <c r="L62" s="5">
        <f t="shared" si="1"/>
        <v>0.175480736196319</v>
      </c>
      <c r="M62" s="5">
        <f t="shared" si="2"/>
        <v>0</v>
      </c>
      <c r="N62" s="5">
        <f t="shared" si="3"/>
        <v>0</v>
      </c>
    </row>
    <row r="63" spans="1:14" ht="15.75">
      <c r="A63" s="2">
        <v>1546</v>
      </c>
      <c r="B63" s="23">
        <v>14.6</v>
      </c>
      <c r="F63" s="5">
        <f t="shared" si="0"/>
        <v>0.35828220858895704</v>
      </c>
      <c r="J63" s="2">
        <v>0.3686</v>
      </c>
      <c r="L63" s="5">
        <f t="shared" si="1"/>
        <v>0.13206282208588957</v>
      </c>
      <c r="M63" s="5">
        <f t="shared" si="2"/>
        <v>0</v>
      </c>
      <c r="N63" s="5">
        <f t="shared" si="3"/>
        <v>0</v>
      </c>
    </row>
    <row r="64" spans="1:14" ht="15.75">
      <c r="A64" s="2">
        <v>1547</v>
      </c>
      <c r="B64" s="23">
        <v>21</v>
      </c>
      <c r="F64" s="5">
        <f t="shared" si="0"/>
        <v>0.5153374233128835</v>
      </c>
      <c r="J64" s="2">
        <v>0.3686</v>
      </c>
      <c r="L64" s="5">
        <f t="shared" si="1"/>
        <v>0.18995337423312883</v>
      </c>
      <c r="M64" s="5">
        <f t="shared" si="2"/>
        <v>0</v>
      </c>
      <c r="N64" s="5">
        <f t="shared" si="3"/>
        <v>0</v>
      </c>
    </row>
    <row r="65" spans="1:14" ht="15.75">
      <c r="A65" s="2">
        <v>1548</v>
      </c>
      <c r="B65" s="23">
        <v>21</v>
      </c>
      <c r="F65" s="5">
        <f t="shared" si="0"/>
        <v>0.5153374233128835</v>
      </c>
      <c r="J65" s="2">
        <v>0.3686</v>
      </c>
      <c r="L65" s="5">
        <f t="shared" si="1"/>
        <v>0.18995337423312883</v>
      </c>
      <c r="M65" s="5">
        <f t="shared" si="2"/>
        <v>0</v>
      </c>
      <c r="N65" s="5">
        <f t="shared" si="3"/>
        <v>0</v>
      </c>
    </row>
    <row r="66" spans="1:14" ht="15.75">
      <c r="A66" s="2">
        <v>1549</v>
      </c>
      <c r="B66" s="23">
        <v>18.5</v>
      </c>
      <c r="F66" s="5">
        <f t="shared" si="0"/>
        <v>0.4539877300613497</v>
      </c>
      <c r="J66" s="2">
        <v>0.3686</v>
      </c>
      <c r="L66" s="5">
        <f t="shared" si="1"/>
        <v>0.16733987730061348</v>
      </c>
      <c r="M66" s="5">
        <f t="shared" si="2"/>
        <v>0</v>
      </c>
      <c r="N66" s="5">
        <f t="shared" si="3"/>
        <v>0</v>
      </c>
    </row>
    <row r="67" spans="1:14" ht="15.75">
      <c r="A67" s="2">
        <v>1550</v>
      </c>
      <c r="B67" s="23">
        <v>21</v>
      </c>
      <c r="F67" s="5">
        <f t="shared" si="0"/>
        <v>0.5153374233128835</v>
      </c>
      <c r="J67" s="2">
        <v>0.3686</v>
      </c>
      <c r="L67" s="5">
        <f t="shared" si="1"/>
        <v>0.18995337423312883</v>
      </c>
      <c r="M67" s="5">
        <f t="shared" si="2"/>
        <v>0</v>
      </c>
      <c r="N67" s="5">
        <f t="shared" si="3"/>
        <v>0</v>
      </c>
    </row>
    <row r="68" spans="1:14" ht="15.75">
      <c r="A68" s="2">
        <v>1551</v>
      </c>
      <c r="B68" s="23">
        <v>76</v>
      </c>
      <c r="F68" s="5">
        <f t="shared" si="0"/>
        <v>1.8650306748466257</v>
      </c>
      <c r="J68" s="2">
        <v>0.3686</v>
      </c>
      <c r="L68" s="5">
        <f t="shared" si="1"/>
        <v>0.6874503067484662</v>
      </c>
      <c r="M68" s="5">
        <f t="shared" si="2"/>
        <v>0</v>
      </c>
      <c r="N68" s="5">
        <f t="shared" si="3"/>
        <v>0</v>
      </c>
    </row>
    <row r="69" spans="1:14" ht="15.75">
      <c r="A69" s="2">
        <v>1552</v>
      </c>
      <c r="B69" s="23">
        <v>40</v>
      </c>
      <c r="F69" s="5">
        <f t="shared" si="0"/>
        <v>0.9815950920245399</v>
      </c>
      <c r="J69" s="2">
        <v>0.3686</v>
      </c>
      <c r="L69" s="5">
        <f t="shared" si="1"/>
        <v>0.3618159509202454</v>
      </c>
      <c r="M69" s="5">
        <f t="shared" si="2"/>
        <v>0</v>
      </c>
      <c r="N69" s="5">
        <f t="shared" si="3"/>
        <v>0</v>
      </c>
    </row>
    <row r="70" spans="1:14" ht="15.75">
      <c r="A70" s="2">
        <v>1553</v>
      </c>
      <c r="B70" s="23">
        <v>32.7</v>
      </c>
      <c r="F70" s="5">
        <f t="shared" si="0"/>
        <v>0.8024539877300614</v>
      </c>
      <c r="J70" s="2">
        <v>0.3686</v>
      </c>
      <c r="L70" s="5">
        <f t="shared" si="1"/>
        <v>0.29578453987730063</v>
      </c>
      <c r="M70" s="5">
        <f t="shared" si="2"/>
        <v>0</v>
      </c>
      <c r="N70" s="5">
        <f t="shared" si="3"/>
        <v>0</v>
      </c>
    </row>
    <row r="71" spans="1:14" ht="15.75">
      <c r="A71" s="2">
        <v>1554</v>
      </c>
      <c r="B71" s="23">
        <v>22.2</v>
      </c>
      <c r="F71" s="5">
        <f t="shared" si="0"/>
        <v>0.5447852760736196</v>
      </c>
      <c r="J71" s="2">
        <v>0.3686</v>
      </c>
      <c r="L71" s="5">
        <f t="shared" si="1"/>
        <v>0.20080785276073618</v>
      </c>
      <c r="M71" s="5">
        <f t="shared" si="2"/>
        <v>0</v>
      </c>
      <c r="N71" s="5">
        <f t="shared" si="3"/>
        <v>0</v>
      </c>
    </row>
    <row r="72" spans="1:14" ht="15.75">
      <c r="A72" s="2">
        <v>1555</v>
      </c>
      <c r="B72" s="23">
        <v>26.8</v>
      </c>
      <c r="F72" s="5">
        <f t="shared" si="0"/>
        <v>0.6576687116564417</v>
      </c>
      <c r="J72" s="2">
        <v>0.3686</v>
      </c>
      <c r="L72" s="5">
        <f t="shared" si="1"/>
        <v>0.2424166871165644</v>
      </c>
      <c r="M72" s="5">
        <f t="shared" si="2"/>
        <v>0</v>
      </c>
      <c r="N72" s="5">
        <f t="shared" si="3"/>
        <v>0</v>
      </c>
    </row>
    <row r="73" spans="1:14" ht="15.75">
      <c r="A73" s="2">
        <v>1556</v>
      </c>
      <c r="B73" s="23">
        <v>41.7</v>
      </c>
      <c r="F73" s="5">
        <f t="shared" si="0"/>
        <v>1.023312883435583</v>
      </c>
      <c r="J73" s="2">
        <v>0.3686</v>
      </c>
      <c r="L73" s="5">
        <f t="shared" si="1"/>
        <v>0.37719312883435585</v>
      </c>
      <c r="M73" s="5">
        <f t="shared" si="2"/>
        <v>0</v>
      </c>
      <c r="N73" s="5">
        <f t="shared" si="3"/>
        <v>0</v>
      </c>
    </row>
    <row r="74" spans="1:14" ht="15.75">
      <c r="A74" s="2">
        <v>1557</v>
      </c>
      <c r="F74" s="5">
        <f t="shared" si="0"/>
        <v>0</v>
      </c>
      <c r="J74" s="2">
        <v>0.3686</v>
      </c>
      <c r="L74" s="5">
        <f t="shared" si="1"/>
        <v>0</v>
      </c>
      <c r="M74" s="5">
        <f t="shared" si="2"/>
        <v>0</v>
      </c>
      <c r="N74" s="5">
        <f t="shared" si="3"/>
        <v>0</v>
      </c>
    </row>
    <row r="75" spans="1:14" ht="15.75">
      <c r="A75" s="2">
        <v>1558</v>
      </c>
      <c r="B75" s="23">
        <v>24.3</v>
      </c>
      <c r="F75" s="5">
        <f t="shared" si="0"/>
        <v>0.596319018404908</v>
      </c>
      <c r="J75" s="2">
        <v>0.3686</v>
      </c>
      <c r="L75" s="5">
        <f t="shared" si="1"/>
        <v>0.21980319018404906</v>
      </c>
      <c r="M75" s="5">
        <f t="shared" si="2"/>
        <v>0</v>
      </c>
      <c r="N75" s="5">
        <f t="shared" si="3"/>
        <v>0</v>
      </c>
    </row>
    <row r="76" spans="1:14" ht="15.75">
      <c r="A76" s="2">
        <v>1559</v>
      </c>
      <c r="B76" s="23">
        <v>25</v>
      </c>
      <c r="F76" s="5">
        <f t="shared" si="0"/>
        <v>0.6134969325153374</v>
      </c>
      <c r="J76" s="2">
        <v>0.3686</v>
      </c>
      <c r="L76" s="5">
        <f t="shared" si="1"/>
        <v>0.22613496932515337</v>
      </c>
      <c r="M76" s="5">
        <f t="shared" si="2"/>
        <v>0</v>
      </c>
      <c r="N76" s="5">
        <f t="shared" si="3"/>
        <v>0</v>
      </c>
    </row>
    <row r="77" spans="1:14" ht="15.75">
      <c r="A77" s="2">
        <v>1560</v>
      </c>
      <c r="F77" s="5">
        <f t="shared" si="0"/>
        <v>0</v>
      </c>
      <c r="J77" s="2">
        <v>0.3686</v>
      </c>
      <c r="L77" s="5">
        <f t="shared" si="1"/>
        <v>0</v>
      </c>
      <c r="M77" s="5">
        <f t="shared" si="2"/>
        <v>0</v>
      </c>
      <c r="N77" s="5">
        <f t="shared" si="3"/>
        <v>0</v>
      </c>
    </row>
    <row r="78" spans="1:14" ht="15.75">
      <c r="A78" s="2">
        <v>1561</v>
      </c>
      <c r="F78" s="5">
        <f t="shared" si="0"/>
        <v>0</v>
      </c>
      <c r="J78" s="2">
        <v>0.3686</v>
      </c>
      <c r="L78" s="5">
        <f t="shared" si="1"/>
        <v>0</v>
      </c>
      <c r="M78" s="5">
        <f t="shared" si="2"/>
        <v>0</v>
      </c>
      <c r="N78" s="5">
        <f t="shared" si="3"/>
        <v>0</v>
      </c>
    </row>
    <row r="79" spans="1:14" ht="15.75">
      <c r="A79" s="2">
        <v>1562</v>
      </c>
      <c r="B79" s="23">
        <v>24</v>
      </c>
      <c r="F79" s="5">
        <f aca="true" t="shared" si="4" ref="F79:F142">B79/40.75</f>
        <v>0.588957055214724</v>
      </c>
      <c r="J79" s="2">
        <v>0.37913</v>
      </c>
      <c r="L79" s="5">
        <f aca="true" t="shared" si="5" ref="L79:L142">$J79*F79</f>
        <v>0.22329128834355833</v>
      </c>
      <c r="M79" s="5">
        <f aca="true" t="shared" si="6" ref="M79:M142">$J79*G79</f>
        <v>0</v>
      </c>
      <c r="N79" s="5">
        <f aca="true" t="shared" si="7" ref="N79:N142">$J79*H79</f>
        <v>0</v>
      </c>
    </row>
    <row r="80" spans="1:14" ht="15.75">
      <c r="A80" s="2">
        <v>1563</v>
      </c>
      <c r="B80" s="23">
        <v>21</v>
      </c>
      <c r="F80" s="5">
        <f t="shared" si="4"/>
        <v>0.5153374233128835</v>
      </c>
      <c r="J80" s="2">
        <v>0.37913</v>
      </c>
      <c r="L80" s="5">
        <f t="shared" si="5"/>
        <v>0.1953798773006135</v>
      </c>
      <c r="M80" s="5">
        <f t="shared" si="6"/>
        <v>0</v>
      </c>
      <c r="N80" s="5">
        <f t="shared" si="7"/>
        <v>0</v>
      </c>
    </row>
    <row r="81" spans="1:14" ht="15.75">
      <c r="A81" s="2">
        <v>1564</v>
      </c>
      <c r="F81" s="5">
        <f t="shared" si="4"/>
        <v>0</v>
      </c>
      <c r="J81" s="2">
        <v>0.37913</v>
      </c>
      <c r="L81" s="5">
        <f t="shared" si="5"/>
        <v>0</v>
      </c>
      <c r="M81" s="5">
        <f t="shared" si="6"/>
        <v>0</v>
      </c>
      <c r="N81" s="5">
        <f t="shared" si="7"/>
        <v>0</v>
      </c>
    </row>
    <row r="82" spans="1:14" ht="15.75">
      <c r="A82" s="2">
        <v>1565</v>
      </c>
      <c r="B82" s="23">
        <v>26.6</v>
      </c>
      <c r="F82" s="5">
        <f t="shared" si="4"/>
        <v>0.652760736196319</v>
      </c>
      <c r="J82" s="2">
        <v>0.37913</v>
      </c>
      <c r="L82" s="5">
        <f t="shared" si="5"/>
        <v>0.24748117791411045</v>
      </c>
      <c r="M82" s="5">
        <f t="shared" si="6"/>
        <v>0</v>
      </c>
      <c r="N82" s="5">
        <f t="shared" si="7"/>
        <v>0</v>
      </c>
    </row>
    <row r="83" spans="1:14" ht="15.75">
      <c r="A83" s="2">
        <v>1566</v>
      </c>
      <c r="B83" s="23">
        <v>26.5</v>
      </c>
      <c r="F83" s="5">
        <f t="shared" si="4"/>
        <v>0.6503067484662577</v>
      </c>
      <c r="J83" s="2">
        <v>0.37913</v>
      </c>
      <c r="L83" s="5">
        <f t="shared" si="5"/>
        <v>0.24655079754601228</v>
      </c>
      <c r="M83" s="5">
        <f t="shared" si="6"/>
        <v>0</v>
      </c>
      <c r="N83" s="5">
        <f t="shared" si="7"/>
        <v>0</v>
      </c>
    </row>
    <row r="84" spans="1:14" ht="15.75">
      <c r="A84" s="2">
        <v>1567</v>
      </c>
      <c r="B84" s="23">
        <v>32.1</v>
      </c>
      <c r="F84" s="5">
        <f t="shared" si="4"/>
        <v>0.7877300613496933</v>
      </c>
      <c r="J84" s="2">
        <v>0.37913</v>
      </c>
      <c r="L84" s="5">
        <f t="shared" si="5"/>
        <v>0.2986520981595092</v>
      </c>
      <c r="M84" s="5">
        <f t="shared" si="6"/>
        <v>0</v>
      </c>
      <c r="N84" s="5">
        <f t="shared" si="7"/>
        <v>0</v>
      </c>
    </row>
    <row r="85" spans="1:14" ht="15.75">
      <c r="A85" s="2">
        <v>1568</v>
      </c>
      <c r="B85" s="23">
        <v>28.7</v>
      </c>
      <c r="F85" s="5">
        <f t="shared" si="4"/>
        <v>0.7042944785276073</v>
      </c>
      <c r="J85" s="2">
        <v>0.37913</v>
      </c>
      <c r="L85" s="5">
        <f t="shared" si="5"/>
        <v>0.2670191656441718</v>
      </c>
      <c r="M85" s="5">
        <f t="shared" si="6"/>
        <v>0</v>
      </c>
      <c r="N85" s="5">
        <f t="shared" si="7"/>
        <v>0</v>
      </c>
    </row>
    <row r="86" spans="1:14" ht="15.75">
      <c r="A86" s="2">
        <v>1569</v>
      </c>
      <c r="B86" s="23">
        <v>37.6</v>
      </c>
      <c r="F86" s="5">
        <f t="shared" si="4"/>
        <v>0.9226993865030675</v>
      </c>
      <c r="J86" s="2">
        <v>0.37913</v>
      </c>
      <c r="L86" s="5">
        <f t="shared" si="5"/>
        <v>0.349823018404908</v>
      </c>
      <c r="M86" s="5">
        <f t="shared" si="6"/>
        <v>0</v>
      </c>
      <c r="N86" s="5">
        <f t="shared" si="7"/>
        <v>0</v>
      </c>
    </row>
    <row r="87" spans="1:14" ht="15.75">
      <c r="A87" s="2">
        <v>1570</v>
      </c>
      <c r="F87" s="5">
        <f t="shared" si="4"/>
        <v>0</v>
      </c>
      <c r="J87" s="2">
        <v>0.37913</v>
      </c>
      <c r="L87" s="5">
        <f t="shared" si="5"/>
        <v>0</v>
      </c>
      <c r="M87" s="5">
        <f t="shared" si="6"/>
        <v>0</v>
      </c>
      <c r="N87" s="5">
        <f t="shared" si="7"/>
        <v>0</v>
      </c>
    </row>
    <row r="88" spans="1:14" ht="15.75">
      <c r="A88" s="2">
        <v>1571</v>
      </c>
      <c r="F88" s="5">
        <f t="shared" si="4"/>
        <v>0</v>
      </c>
      <c r="J88" s="2">
        <v>0.3683</v>
      </c>
      <c r="L88" s="5">
        <f t="shared" si="5"/>
        <v>0</v>
      </c>
      <c r="M88" s="5">
        <f t="shared" si="6"/>
        <v>0</v>
      </c>
      <c r="N88" s="5">
        <f t="shared" si="7"/>
        <v>0</v>
      </c>
    </row>
    <row r="89" spans="1:14" ht="15.75">
      <c r="A89" s="2">
        <v>1572</v>
      </c>
      <c r="B89" s="23">
        <v>62.8</v>
      </c>
      <c r="F89" s="5">
        <f t="shared" si="4"/>
        <v>1.5411042944785276</v>
      </c>
      <c r="J89" s="2">
        <v>0.3683</v>
      </c>
      <c r="L89" s="5">
        <f t="shared" si="5"/>
        <v>0.5675887116564418</v>
      </c>
      <c r="M89" s="5">
        <f t="shared" si="6"/>
        <v>0</v>
      </c>
      <c r="N89" s="5">
        <f t="shared" si="7"/>
        <v>0</v>
      </c>
    </row>
    <row r="90" spans="1:14" ht="15.75">
      <c r="A90" s="2">
        <v>1573</v>
      </c>
      <c r="B90" s="23">
        <v>34.8</v>
      </c>
      <c r="F90" s="5">
        <f t="shared" si="4"/>
        <v>0.8539877300613496</v>
      </c>
      <c r="J90" s="2">
        <v>0.35807</v>
      </c>
      <c r="L90" s="5">
        <f t="shared" si="5"/>
        <v>0.30578738650306747</v>
      </c>
      <c r="M90" s="5">
        <f t="shared" si="6"/>
        <v>0</v>
      </c>
      <c r="N90" s="5">
        <f t="shared" si="7"/>
        <v>0</v>
      </c>
    </row>
    <row r="91" spans="1:14" ht="15.75">
      <c r="A91" s="2">
        <v>1574</v>
      </c>
      <c r="B91" s="23">
        <v>37.4</v>
      </c>
      <c r="F91" s="5">
        <f t="shared" si="4"/>
        <v>0.9177914110429447</v>
      </c>
      <c r="J91" s="2">
        <v>0.34375</v>
      </c>
      <c r="L91" s="5">
        <f t="shared" si="5"/>
        <v>0.3154907975460122</v>
      </c>
      <c r="M91" s="5">
        <f t="shared" si="6"/>
        <v>0</v>
      </c>
      <c r="N91" s="5">
        <f t="shared" si="7"/>
        <v>0</v>
      </c>
    </row>
    <row r="92" spans="1:14" ht="15.75">
      <c r="A92" s="2">
        <v>1575</v>
      </c>
      <c r="B92" s="23">
        <v>36.7</v>
      </c>
      <c r="F92" s="5">
        <f t="shared" si="4"/>
        <v>0.9006134969325154</v>
      </c>
      <c r="J92" s="2">
        <v>0.34375</v>
      </c>
      <c r="L92" s="5">
        <f t="shared" si="5"/>
        <v>0.30958588957055216</v>
      </c>
      <c r="M92" s="5">
        <f t="shared" si="6"/>
        <v>0</v>
      </c>
      <c r="N92" s="5">
        <f t="shared" si="7"/>
        <v>0</v>
      </c>
    </row>
    <row r="93" spans="1:14" ht="15.75">
      <c r="A93" s="2">
        <v>1576</v>
      </c>
      <c r="B93" s="23">
        <v>20.9</v>
      </c>
      <c r="F93" s="5">
        <f t="shared" si="4"/>
        <v>0.512883435582822</v>
      </c>
      <c r="J93" s="2">
        <v>0.34375</v>
      </c>
      <c r="L93" s="5">
        <f t="shared" si="5"/>
        <v>0.17630368098159507</v>
      </c>
      <c r="M93" s="5">
        <f t="shared" si="6"/>
        <v>0</v>
      </c>
      <c r="N93" s="5">
        <f t="shared" si="7"/>
        <v>0</v>
      </c>
    </row>
    <row r="94" spans="1:14" ht="15.75">
      <c r="A94" s="2">
        <v>1577</v>
      </c>
      <c r="B94" s="23">
        <v>26.6</v>
      </c>
      <c r="F94" s="5">
        <f t="shared" si="4"/>
        <v>0.652760736196319</v>
      </c>
      <c r="J94" s="2">
        <v>0.34375</v>
      </c>
      <c r="L94" s="5">
        <f t="shared" si="5"/>
        <v>0.22438650306748467</v>
      </c>
      <c r="M94" s="5">
        <f t="shared" si="6"/>
        <v>0</v>
      </c>
      <c r="N94" s="5">
        <f t="shared" si="7"/>
        <v>0</v>
      </c>
    </row>
    <row r="95" spans="1:14" ht="15.75">
      <c r="A95" s="2">
        <v>1578</v>
      </c>
      <c r="F95" s="5">
        <f t="shared" si="4"/>
        <v>0</v>
      </c>
      <c r="J95" s="2">
        <v>0.34375</v>
      </c>
      <c r="L95" s="5">
        <f t="shared" si="5"/>
        <v>0</v>
      </c>
      <c r="M95" s="5">
        <f t="shared" si="6"/>
        <v>0</v>
      </c>
      <c r="N95" s="5">
        <f t="shared" si="7"/>
        <v>0</v>
      </c>
    </row>
    <row r="96" spans="1:14" ht="15.75">
      <c r="A96" s="2">
        <v>1579</v>
      </c>
      <c r="F96" s="5">
        <f t="shared" si="4"/>
        <v>0</v>
      </c>
      <c r="J96" s="2">
        <v>0.34375</v>
      </c>
      <c r="L96" s="5">
        <f t="shared" si="5"/>
        <v>0</v>
      </c>
      <c r="M96" s="5">
        <f t="shared" si="6"/>
        <v>0</v>
      </c>
      <c r="N96" s="5">
        <f t="shared" si="7"/>
        <v>0</v>
      </c>
    </row>
    <row r="97" spans="1:14" ht="15.75">
      <c r="A97" s="2">
        <v>1580</v>
      </c>
      <c r="F97" s="5">
        <f t="shared" si="4"/>
        <v>0</v>
      </c>
      <c r="J97" s="2">
        <v>0.34375</v>
      </c>
      <c r="L97" s="5">
        <f t="shared" si="5"/>
        <v>0</v>
      </c>
      <c r="M97" s="5">
        <f t="shared" si="6"/>
        <v>0</v>
      </c>
      <c r="N97" s="5">
        <f t="shared" si="7"/>
        <v>0</v>
      </c>
    </row>
    <row r="98" spans="1:14" ht="15.75">
      <c r="A98" s="2">
        <v>1581</v>
      </c>
      <c r="B98" s="23">
        <v>38.8</v>
      </c>
      <c r="F98" s="5">
        <f t="shared" si="4"/>
        <v>0.9521472392638036</v>
      </c>
      <c r="J98" s="2">
        <v>0.34375</v>
      </c>
      <c r="L98" s="5">
        <f t="shared" si="5"/>
        <v>0.3273006134969325</v>
      </c>
      <c r="M98" s="5">
        <f t="shared" si="6"/>
        <v>0</v>
      </c>
      <c r="N98" s="5">
        <f t="shared" si="7"/>
        <v>0</v>
      </c>
    </row>
    <row r="99" spans="1:14" ht="15.75">
      <c r="A99" s="2">
        <v>1582</v>
      </c>
      <c r="B99" s="23">
        <v>43.1</v>
      </c>
      <c r="F99" s="5">
        <f t="shared" si="4"/>
        <v>1.0576687116564418</v>
      </c>
      <c r="J99" s="2">
        <v>0.34375</v>
      </c>
      <c r="L99" s="5">
        <f t="shared" si="5"/>
        <v>0.3635736196319019</v>
      </c>
      <c r="M99" s="5">
        <f t="shared" si="6"/>
        <v>0</v>
      </c>
      <c r="N99" s="5">
        <f t="shared" si="7"/>
        <v>0</v>
      </c>
    </row>
    <row r="100" spans="1:14" ht="15.75">
      <c r="A100" s="2">
        <v>1583</v>
      </c>
      <c r="B100" s="23">
        <v>40.4</v>
      </c>
      <c r="F100" s="5">
        <f t="shared" si="4"/>
        <v>0.9914110429447852</v>
      </c>
      <c r="J100" s="2">
        <v>0.34375</v>
      </c>
      <c r="L100" s="5">
        <f t="shared" si="5"/>
        <v>0.3407975460122699</v>
      </c>
      <c r="M100" s="5">
        <f t="shared" si="6"/>
        <v>0</v>
      </c>
      <c r="N100" s="5">
        <f t="shared" si="7"/>
        <v>0</v>
      </c>
    </row>
    <row r="101" spans="1:14" ht="15.75">
      <c r="A101" s="2">
        <v>1584</v>
      </c>
      <c r="B101" s="23">
        <v>44</v>
      </c>
      <c r="F101" s="5">
        <f t="shared" si="4"/>
        <v>1.0797546012269938</v>
      </c>
      <c r="J101" s="2">
        <v>0.34375</v>
      </c>
      <c r="L101" s="5">
        <f t="shared" si="5"/>
        <v>0.3711656441717791</v>
      </c>
      <c r="M101" s="5">
        <f t="shared" si="6"/>
        <v>0</v>
      </c>
      <c r="N101" s="5">
        <f t="shared" si="7"/>
        <v>0</v>
      </c>
    </row>
    <row r="102" spans="1:14" ht="15.75">
      <c r="A102" s="2">
        <v>1585</v>
      </c>
      <c r="B102" s="23">
        <v>54.4</v>
      </c>
      <c r="F102" s="5">
        <f t="shared" si="4"/>
        <v>1.3349693251533743</v>
      </c>
      <c r="J102" s="2">
        <v>0.34375</v>
      </c>
      <c r="L102" s="5">
        <f t="shared" si="5"/>
        <v>0.4588957055214724</v>
      </c>
      <c r="M102" s="5">
        <f t="shared" si="6"/>
        <v>0</v>
      </c>
      <c r="N102" s="5">
        <f t="shared" si="7"/>
        <v>0</v>
      </c>
    </row>
    <row r="103" spans="1:14" ht="15.75">
      <c r="A103" s="2">
        <v>1586</v>
      </c>
      <c r="B103" s="23">
        <v>45.8</v>
      </c>
      <c r="F103" s="5">
        <f t="shared" si="4"/>
        <v>1.123926380368098</v>
      </c>
      <c r="J103" s="2">
        <v>0.34375</v>
      </c>
      <c r="L103" s="5">
        <f t="shared" si="5"/>
        <v>0.38634969325153373</v>
      </c>
      <c r="M103" s="5">
        <f t="shared" si="6"/>
        <v>0</v>
      </c>
      <c r="N103" s="5">
        <f t="shared" si="7"/>
        <v>0</v>
      </c>
    </row>
    <row r="104" spans="1:14" ht="15.75">
      <c r="A104" s="2">
        <v>1587</v>
      </c>
      <c r="B104" s="23">
        <v>44.7</v>
      </c>
      <c r="F104" s="5">
        <f t="shared" si="4"/>
        <v>1.0969325153374234</v>
      </c>
      <c r="J104" s="2">
        <v>0.34375</v>
      </c>
      <c r="L104" s="5">
        <f t="shared" si="5"/>
        <v>0.3770705521472393</v>
      </c>
      <c r="M104" s="5">
        <f t="shared" si="6"/>
        <v>0</v>
      </c>
      <c r="N104" s="5">
        <f t="shared" si="7"/>
        <v>0</v>
      </c>
    </row>
    <row r="105" spans="1:14" ht="15.75">
      <c r="A105" s="2">
        <v>1588</v>
      </c>
      <c r="B105" s="23">
        <v>38.2</v>
      </c>
      <c r="F105" s="5">
        <f t="shared" si="4"/>
        <v>0.9374233128834356</v>
      </c>
      <c r="J105" s="2">
        <v>0.34375</v>
      </c>
      <c r="L105" s="5">
        <f t="shared" si="5"/>
        <v>0.322239263803681</v>
      </c>
      <c r="M105" s="5">
        <f t="shared" si="6"/>
        <v>0</v>
      </c>
      <c r="N105" s="5">
        <f t="shared" si="7"/>
        <v>0</v>
      </c>
    </row>
    <row r="106" spans="1:14" ht="15.75">
      <c r="A106" s="2">
        <v>1589</v>
      </c>
      <c r="B106" s="23">
        <v>28</v>
      </c>
      <c r="F106" s="5">
        <f t="shared" si="4"/>
        <v>0.6871165644171779</v>
      </c>
      <c r="J106" s="2">
        <v>0.34375</v>
      </c>
      <c r="L106" s="5">
        <f t="shared" si="5"/>
        <v>0.23619631901840493</v>
      </c>
      <c r="M106" s="5">
        <f t="shared" si="6"/>
        <v>0</v>
      </c>
      <c r="N106" s="5">
        <f t="shared" si="7"/>
        <v>0</v>
      </c>
    </row>
    <row r="107" spans="1:14" ht="15.75">
      <c r="A107" s="2">
        <v>1590</v>
      </c>
      <c r="B107" s="23">
        <v>60.2</v>
      </c>
      <c r="F107" s="5">
        <f t="shared" si="4"/>
        <v>1.4773006134969326</v>
      </c>
      <c r="J107" s="2">
        <v>0.34375</v>
      </c>
      <c r="L107" s="5">
        <f t="shared" si="5"/>
        <v>0.5078220858895706</v>
      </c>
      <c r="M107" s="5">
        <f t="shared" si="6"/>
        <v>0</v>
      </c>
      <c r="N107" s="5">
        <f t="shared" si="7"/>
        <v>0</v>
      </c>
    </row>
    <row r="108" spans="1:14" ht="15.75">
      <c r="A108" s="2">
        <v>1591</v>
      </c>
      <c r="B108" s="23">
        <v>32</v>
      </c>
      <c r="F108" s="5">
        <f t="shared" si="4"/>
        <v>0.7852760736196319</v>
      </c>
      <c r="J108" s="2">
        <v>0.34375</v>
      </c>
      <c r="L108" s="5">
        <f t="shared" si="5"/>
        <v>0.26993865030674846</v>
      </c>
      <c r="M108" s="5">
        <f t="shared" si="6"/>
        <v>0</v>
      </c>
      <c r="N108" s="5">
        <f t="shared" si="7"/>
        <v>0</v>
      </c>
    </row>
    <row r="109" spans="1:14" ht="15.75">
      <c r="A109" s="2">
        <v>1592</v>
      </c>
      <c r="B109" s="23">
        <v>31.1</v>
      </c>
      <c r="F109" s="5">
        <f t="shared" si="4"/>
        <v>0.7631901840490798</v>
      </c>
      <c r="J109" s="2">
        <v>0.34375</v>
      </c>
      <c r="L109" s="5">
        <f t="shared" si="5"/>
        <v>0.2623466257668712</v>
      </c>
      <c r="M109" s="5">
        <f t="shared" si="6"/>
        <v>0</v>
      </c>
      <c r="N109" s="5">
        <f t="shared" si="7"/>
        <v>0</v>
      </c>
    </row>
    <row r="110" spans="1:14" ht="15.75">
      <c r="A110" s="2">
        <v>1593</v>
      </c>
      <c r="B110" s="23">
        <v>34</v>
      </c>
      <c r="F110" s="5">
        <f t="shared" si="4"/>
        <v>0.8343558282208589</v>
      </c>
      <c r="J110" s="2">
        <v>0.34375</v>
      </c>
      <c r="L110" s="5">
        <f t="shared" si="5"/>
        <v>0.28680981595092025</v>
      </c>
      <c r="M110" s="5">
        <f t="shared" si="6"/>
        <v>0</v>
      </c>
      <c r="N110" s="5">
        <f t="shared" si="7"/>
        <v>0</v>
      </c>
    </row>
    <row r="111" spans="1:14" ht="15.75">
      <c r="A111" s="2">
        <v>1594</v>
      </c>
      <c r="B111" s="23">
        <v>32.4</v>
      </c>
      <c r="F111" s="5">
        <f t="shared" si="4"/>
        <v>0.7950920245398773</v>
      </c>
      <c r="J111" s="2">
        <v>0.34375</v>
      </c>
      <c r="L111" s="5">
        <f t="shared" si="5"/>
        <v>0.2733128834355828</v>
      </c>
      <c r="M111" s="5">
        <f t="shared" si="6"/>
        <v>0</v>
      </c>
      <c r="N111" s="5">
        <f t="shared" si="7"/>
        <v>0</v>
      </c>
    </row>
    <row r="112" spans="1:14" ht="15.75">
      <c r="A112" s="2">
        <v>1595</v>
      </c>
      <c r="B112" s="23">
        <v>44.5</v>
      </c>
      <c r="F112" s="5">
        <f t="shared" si="4"/>
        <v>1.0920245398773005</v>
      </c>
      <c r="J112" s="2">
        <v>0.33339</v>
      </c>
      <c r="L112" s="5">
        <f t="shared" si="5"/>
        <v>0.3640700613496932</v>
      </c>
      <c r="M112" s="5">
        <f t="shared" si="6"/>
        <v>0</v>
      </c>
      <c r="N112" s="5">
        <f t="shared" si="7"/>
        <v>0</v>
      </c>
    </row>
    <row r="113" spans="1:14" ht="15.75">
      <c r="A113" s="2">
        <v>1596</v>
      </c>
      <c r="B113" s="23">
        <v>47.4</v>
      </c>
      <c r="F113" s="5">
        <f t="shared" si="4"/>
        <v>1.1631901840490797</v>
      </c>
      <c r="J113" s="2">
        <v>0.32226</v>
      </c>
      <c r="L113" s="5">
        <f t="shared" si="5"/>
        <v>0.3748496687116564</v>
      </c>
      <c r="M113" s="5">
        <f t="shared" si="6"/>
        <v>0</v>
      </c>
      <c r="N113" s="5">
        <f t="shared" si="7"/>
        <v>0</v>
      </c>
    </row>
    <row r="114" spans="1:14" ht="15.75">
      <c r="A114" s="2">
        <v>1597</v>
      </c>
      <c r="B114" s="23">
        <v>51.3</v>
      </c>
      <c r="F114" s="5">
        <f t="shared" si="4"/>
        <v>1.2588957055214722</v>
      </c>
      <c r="J114" s="2">
        <v>0.32226</v>
      </c>
      <c r="L114" s="5">
        <f t="shared" si="5"/>
        <v>0.4056917300613496</v>
      </c>
      <c r="M114" s="5">
        <f t="shared" si="6"/>
        <v>0</v>
      </c>
      <c r="N114" s="5">
        <f t="shared" si="7"/>
        <v>0</v>
      </c>
    </row>
    <row r="115" spans="1:14" ht="15.75">
      <c r="A115" s="2">
        <v>1598</v>
      </c>
      <c r="B115" s="23">
        <v>60.4</v>
      </c>
      <c r="F115" s="5">
        <f t="shared" si="4"/>
        <v>1.482208588957055</v>
      </c>
      <c r="J115" s="2">
        <v>0.32226</v>
      </c>
      <c r="L115" s="5">
        <f t="shared" si="5"/>
        <v>0.47765653987730056</v>
      </c>
      <c r="M115" s="5">
        <f t="shared" si="6"/>
        <v>0</v>
      </c>
      <c r="N115" s="5">
        <f t="shared" si="7"/>
        <v>0</v>
      </c>
    </row>
    <row r="116" spans="1:14" ht="15.75">
      <c r="A116" s="2">
        <v>1599</v>
      </c>
      <c r="B116" s="23">
        <v>80.6</v>
      </c>
      <c r="F116" s="5">
        <f t="shared" si="4"/>
        <v>1.9779141104294478</v>
      </c>
      <c r="J116" s="2">
        <v>0.32226</v>
      </c>
      <c r="L116" s="5">
        <f t="shared" si="5"/>
        <v>0.6374026012269938</v>
      </c>
      <c r="M116" s="5">
        <f t="shared" si="6"/>
        <v>0</v>
      </c>
      <c r="N116" s="5">
        <f t="shared" si="7"/>
        <v>0</v>
      </c>
    </row>
    <row r="117" spans="1:14" ht="15.75">
      <c r="A117" s="2">
        <v>1600</v>
      </c>
      <c r="B117" s="23">
        <v>78.3</v>
      </c>
      <c r="F117" s="5">
        <f t="shared" si="4"/>
        <v>1.9214723926380368</v>
      </c>
      <c r="J117" s="2">
        <v>0.32226</v>
      </c>
      <c r="L117" s="5">
        <f t="shared" si="5"/>
        <v>0.6192136932515337</v>
      </c>
      <c r="M117" s="5">
        <f t="shared" si="6"/>
        <v>0</v>
      </c>
      <c r="N117" s="5">
        <f t="shared" si="7"/>
        <v>0</v>
      </c>
    </row>
    <row r="118" spans="1:14" ht="15.75">
      <c r="A118" s="2">
        <v>1601</v>
      </c>
      <c r="B118" s="23">
        <v>74.9</v>
      </c>
      <c r="F118" s="5">
        <f t="shared" si="4"/>
        <v>1.838036809815951</v>
      </c>
      <c r="J118" s="2">
        <v>0.32226</v>
      </c>
      <c r="L118" s="5">
        <f t="shared" si="5"/>
        <v>0.5923257423312883</v>
      </c>
      <c r="M118" s="5">
        <f t="shared" si="6"/>
        <v>0</v>
      </c>
      <c r="N118" s="5">
        <f t="shared" si="7"/>
        <v>0</v>
      </c>
    </row>
    <row r="119" spans="1:14" ht="15.75">
      <c r="A119" s="2">
        <v>1602</v>
      </c>
      <c r="B119" s="23">
        <v>57</v>
      </c>
      <c r="F119" s="5">
        <f t="shared" si="4"/>
        <v>1.3987730061349692</v>
      </c>
      <c r="J119" s="2">
        <v>0.32226</v>
      </c>
      <c r="L119" s="5">
        <f t="shared" si="5"/>
        <v>0.4507685889570552</v>
      </c>
      <c r="M119" s="5">
        <f t="shared" si="6"/>
        <v>0</v>
      </c>
      <c r="N119" s="5">
        <f t="shared" si="7"/>
        <v>0</v>
      </c>
    </row>
    <row r="120" spans="1:14" ht="15.75">
      <c r="A120" s="2">
        <v>1603</v>
      </c>
      <c r="B120" s="23">
        <v>77.1</v>
      </c>
      <c r="F120" s="5">
        <f t="shared" si="4"/>
        <v>1.8920245398773006</v>
      </c>
      <c r="J120" s="2">
        <v>0.3144</v>
      </c>
      <c r="L120" s="5">
        <f t="shared" si="5"/>
        <v>0.5948525153374233</v>
      </c>
      <c r="M120" s="5">
        <f t="shared" si="6"/>
        <v>0</v>
      </c>
      <c r="N120" s="5">
        <f t="shared" si="7"/>
        <v>0</v>
      </c>
    </row>
    <row r="121" spans="1:14" ht="15.75">
      <c r="A121" s="2">
        <v>1604</v>
      </c>
      <c r="B121" s="23">
        <v>69.5</v>
      </c>
      <c r="F121" s="5">
        <f t="shared" si="4"/>
        <v>1.705521472392638</v>
      </c>
      <c r="J121" s="2">
        <v>0.3144</v>
      </c>
      <c r="L121" s="5">
        <f t="shared" si="5"/>
        <v>0.5362159509202454</v>
      </c>
      <c r="M121" s="5">
        <f t="shared" si="6"/>
        <v>0</v>
      </c>
      <c r="N121" s="5">
        <f t="shared" si="7"/>
        <v>0</v>
      </c>
    </row>
    <row r="122" spans="1:14" ht="15.75">
      <c r="A122" s="2">
        <v>1605</v>
      </c>
      <c r="B122" s="23">
        <v>71.1</v>
      </c>
      <c r="F122" s="5">
        <f t="shared" si="4"/>
        <v>1.7447852760736196</v>
      </c>
      <c r="J122" s="2">
        <v>0.31186</v>
      </c>
      <c r="L122" s="5">
        <f t="shared" si="5"/>
        <v>0.5441287361963191</v>
      </c>
      <c r="M122" s="5">
        <f t="shared" si="6"/>
        <v>0</v>
      </c>
      <c r="N122" s="5">
        <f t="shared" si="7"/>
        <v>0</v>
      </c>
    </row>
    <row r="123" spans="1:14" ht="15.75">
      <c r="A123" s="2">
        <v>1606</v>
      </c>
      <c r="B123" s="23">
        <v>67</v>
      </c>
      <c r="F123" s="5">
        <f t="shared" si="4"/>
        <v>1.6441717791411044</v>
      </c>
      <c r="J123" s="2">
        <v>0.30692</v>
      </c>
      <c r="L123" s="5">
        <f t="shared" si="5"/>
        <v>0.5046292024539878</v>
      </c>
      <c r="M123" s="5">
        <f t="shared" si="6"/>
        <v>0</v>
      </c>
      <c r="N123" s="5">
        <f t="shared" si="7"/>
        <v>0</v>
      </c>
    </row>
    <row r="124" spans="1:14" ht="15.75">
      <c r="A124" s="2">
        <v>1607</v>
      </c>
      <c r="B124" s="23">
        <v>60</v>
      </c>
      <c r="F124" s="5">
        <f t="shared" si="4"/>
        <v>1.4723926380368098</v>
      </c>
      <c r="J124" s="2">
        <v>0.30692</v>
      </c>
      <c r="L124" s="5">
        <f t="shared" si="5"/>
        <v>0.45190674846625767</v>
      </c>
      <c r="M124" s="5">
        <f t="shared" si="6"/>
        <v>0</v>
      </c>
      <c r="N124" s="5">
        <f t="shared" si="7"/>
        <v>0</v>
      </c>
    </row>
    <row r="125" spans="1:14" ht="15.75">
      <c r="A125" s="2">
        <v>1608</v>
      </c>
      <c r="B125" s="23">
        <v>48.2</v>
      </c>
      <c r="F125" s="5">
        <f t="shared" si="4"/>
        <v>1.1828220858895706</v>
      </c>
      <c r="J125" s="2">
        <v>0.30692</v>
      </c>
      <c r="L125" s="5">
        <f t="shared" si="5"/>
        <v>0.36303175460122705</v>
      </c>
      <c r="M125" s="5">
        <f t="shared" si="6"/>
        <v>0</v>
      </c>
      <c r="N125" s="5">
        <f t="shared" si="7"/>
        <v>0</v>
      </c>
    </row>
    <row r="126" spans="1:14" ht="15.75">
      <c r="A126" s="2">
        <v>1609</v>
      </c>
      <c r="B126" s="23">
        <v>44.7</v>
      </c>
      <c r="F126" s="5">
        <f t="shared" si="4"/>
        <v>1.0969325153374234</v>
      </c>
      <c r="J126" s="2">
        <v>0.30692</v>
      </c>
      <c r="L126" s="5">
        <f t="shared" si="5"/>
        <v>0.33667052760736205</v>
      </c>
      <c r="M126" s="5">
        <f t="shared" si="6"/>
        <v>0</v>
      </c>
      <c r="N126" s="5">
        <f t="shared" si="7"/>
        <v>0</v>
      </c>
    </row>
    <row r="127" spans="1:14" ht="15.75">
      <c r="A127" s="2">
        <v>1610</v>
      </c>
      <c r="B127" s="23">
        <v>51.1</v>
      </c>
      <c r="F127" s="5">
        <f t="shared" si="4"/>
        <v>1.2539877300613498</v>
      </c>
      <c r="J127" s="2">
        <v>0.30692</v>
      </c>
      <c r="L127" s="5">
        <f t="shared" si="5"/>
        <v>0.3848739141104295</v>
      </c>
      <c r="M127" s="5">
        <f t="shared" si="6"/>
        <v>0</v>
      </c>
      <c r="N127" s="5">
        <f t="shared" si="7"/>
        <v>0</v>
      </c>
    </row>
    <row r="128" spans="1:14" ht="15.75">
      <c r="A128" s="2">
        <v>1611</v>
      </c>
      <c r="B128" s="23">
        <v>57.2</v>
      </c>
      <c r="F128" s="5">
        <f t="shared" si="4"/>
        <v>1.4036809815950921</v>
      </c>
      <c r="J128" s="2">
        <v>0.30692</v>
      </c>
      <c r="L128" s="5">
        <f t="shared" si="5"/>
        <v>0.43081776687116574</v>
      </c>
      <c r="M128" s="5">
        <f t="shared" si="6"/>
        <v>0</v>
      </c>
      <c r="N128" s="5">
        <f t="shared" si="7"/>
        <v>0</v>
      </c>
    </row>
    <row r="129" spans="1:14" ht="15.75">
      <c r="A129" s="2">
        <v>1612</v>
      </c>
      <c r="B129" s="23">
        <v>48</v>
      </c>
      <c r="F129" s="5">
        <f t="shared" si="4"/>
        <v>1.177914110429448</v>
      </c>
      <c r="J129" s="2">
        <v>0.30692</v>
      </c>
      <c r="L129" s="5">
        <f t="shared" si="5"/>
        <v>0.3615253987730062</v>
      </c>
      <c r="M129" s="5">
        <f t="shared" si="6"/>
        <v>0</v>
      </c>
      <c r="N129" s="5">
        <f t="shared" si="7"/>
        <v>0</v>
      </c>
    </row>
    <row r="130" spans="1:14" ht="15.75">
      <c r="A130" s="2">
        <v>1613</v>
      </c>
      <c r="B130" s="23">
        <v>55.3</v>
      </c>
      <c r="F130" s="5">
        <f t="shared" si="4"/>
        <v>1.3570552147239263</v>
      </c>
      <c r="J130" s="2">
        <v>0.30692</v>
      </c>
      <c r="L130" s="5">
        <f t="shared" si="5"/>
        <v>0.4165073865030675</v>
      </c>
      <c r="M130" s="5">
        <f t="shared" si="6"/>
        <v>0</v>
      </c>
      <c r="N130" s="5">
        <f t="shared" si="7"/>
        <v>0</v>
      </c>
    </row>
    <row r="131" spans="1:14" ht="15.75">
      <c r="A131" s="2">
        <v>1614</v>
      </c>
      <c r="B131" s="23">
        <v>63.6</v>
      </c>
      <c r="F131" s="5">
        <f t="shared" si="4"/>
        <v>1.5607361963190185</v>
      </c>
      <c r="J131" s="2">
        <v>0.30692</v>
      </c>
      <c r="L131" s="5">
        <f t="shared" si="5"/>
        <v>0.4790211533742332</v>
      </c>
      <c r="M131" s="5">
        <f t="shared" si="6"/>
        <v>0</v>
      </c>
      <c r="N131" s="5">
        <f t="shared" si="7"/>
        <v>0</v>
      </c>
    </row>
    <row r="132" spans="1:14" ht="15.75">
      <c r="A132" s="2">
        <v>1615</v>
      </c>
      <c r="B132" s="23">
        <v>49.1</v>
      </c>
      <c r="F132" s="5">
        <f t="shared" si="4"/>
        <v>1.2049079754601226</v>
      </c>
      <c r="J132" s="2">
        <v>0.3033</v>
      </c>
      <c r="L132" s="5">
        <f t="shared" si="5"/>
        <v>0.36544858895705523</v>
      </c>
      <c r="M132" s="5">
        <f t="shared" si="6"/>
        <v>0</v>
      </c>
      <c r="N132" s="5">
        <f t="shared" si="7"/>
        <v>0</v>
      </c>
    </row>
    <row r="133" spans="1:14" ht="15.75">
      <c r="A133" s="2">
        <v>1616</v>
      </c>
      <c r="B133" s="23">
        <v>72.7</v>
      </c>
      <c r="F133" s="5">
        <f t="shared" si="4"/>
        <v>1.7840490797546014</v>
      </c>
      <c r="J133" s="2">
        <v>0.29978</v>
      </c>
      <c r="L133" s="5">
        <f t="shared" si="5"/>
        <v>0.5348222331288344</v>
      </c>
      <c r="M133" s="5">
        <f t="shared" si="6"/>
        <v>0</v>
      </c>
      <c r="N133" s="5">
        <f t="shared" si="7"/>
        <v>0</v>
      </c>
    </row>
    <row r="134" spans="1:14" ht="15.75">
      <c r="A134" s="2">
        <v>1617</v>
      </c>
      <c r="B134" s="23">
        <v>42.8</v>
      </c>
      <c r="F134" s="5">
        <f t="shared" si="4"/>
        <v>1.0503067484662576</v>
      </c>
      <c r="J134" s="2">
        <v>0.28645</v>
      </c>
      <c r="L134" s="5">
        <f t="shared" si="5"/>
        <v>0.30086036809815947</v>
      </c>
      <c r="M134" s="5">
        <f t="shared" si="6"/>
        <v>0</v>
      </c>
      <c r="N134" s="5">
        <f t="shared" si="7"/>
        <v>0</v>
      </c>
    </row>
    <row r="135" spans="1:14" ht="15.75">
      <c r="A135" s="2">
        <v>1618</v>
      </c>
      <c r="B135" s="23">
        <v>40.9</v>
      </c>
      <c r="F135" s="5">
        <f t="shared" si="4"/>
        <v>1.003680981595092</v>
      </c>
      <c r="J135" s="2">
        <v>0.28645</v>
      </c>
      <c r="L135" s="5">
        <f t="shared" si="5"/>
        <v>0.2875044171779141</v>
      </c>
      <c r="M135" s="5">
        <f t="shared" si="6"/>
        <v>0</v>
      </c>
      <c r="N135" s="5">
        <f t="shared" si="7"/>
        <v>0</v>
      </c>
    </row>
    <row r="136" spans="1:14" ht="15.75">
      <c r="A136" s="2">
        <v>1619</v>
      </c>
      <c r="B136" s="23">
        <v>75.4</v>
      </c>
      <c r="F136" s="5">
        <f t="shared" si="4"/>
        <v>1.8503067484662579</v>
      </c>
      <c r="L136" s="5">
        <f t="shared" si="5"/>
        <v>0</v>
      </c>
      <c r="M136" s="5">
        <f t="shared" si="6"/>
        <v>0</v>
      </c>
      <c r="N136" s="5">
        <f t="shared" si="7"/>
        <v>0</v>
      </c>
    </row>
    <row r="137" spans="1:14" ht="15.75">
      <c r="A137" s="2">
        <v>1620</v>
      </c>
      <c r="B137" s="23">
        <v>106.3</v>
      </c>
      <c r="F137" s="5">
        <f t="shared" si="4"/>
        <v>2.6085889570552148</v>
      </c>
      <c r="L137" s="5">
        <f t="shared" si="5"/>
        <v>0</v>
      </c>
      <c r="M137" s="5">
        <f t="shared" si="6"/>
        <v>0</v>
      </c>
      <c r="N137" s="5">
        <f t="shared" si="7"/>
        <v>0</v>
      </c>
    </row>
    <row r="138" spans="1:14" ht="15.75">
      <c r="A138" s="2">
        <v>1621</v>
      </c>
      <c r="B138" s="23">
        <v>211.9</v>
      </c>
      <c r="F138" s="5">
        <f t="shared" si="4"/>
        <v>5.2</v>
      </c>
      <c r="L138" s="5">
        <f t="shared" si="5"/>
        <v>0</v>
      </c>
      <c r="M138" s="5">
        <f t="shared" si="6"/>
        <v>0</v>
      </c>
      <c r="N138" s="5">
        <f t="shared" si="7"/>
        <v>0</v>
      </c>
    </row>
    <row r="139" spans="1:14" ht="15.75">
      <c r="A139" s="2">
        <v>1622</v>
      </c>
      <c r="B139" s="23">
        <v>221.8</v>
      </c>
      <c r="F139" s="5">
        <f t="shared" si="4"/>
        <v>5.442944785276074</v>
      </c>
      <c r="L139" s="5">
        <f t="shared" si="5"/>
        <v>0</v>
      </c>
      <c r="M139" s="5">
        <f t="shared" si="6"/>
        <v>0</v>
      </c>
      <c r="N139" s="5">
        <f t="shared" si="7"/>
        <v>0</v>
      </c>
    </row>
    <row r="140" spans="1:14" ht="15.75">
      <c r="A140" s="2">
        <v>1623</v>
      </c>
      <c r="B140" s="23">
        <v>256.6</v>
      </c>
      <c r="F140" s="5">
        <f t="shared" si="4"/>
        <v>6.296932515337424</v>
      </c>
      <c r="L140" s="5">
        <f t="shared" si="5"/>
        <v>0</v>
      </c>
      <c r="M140" s="5">
        <f t="shared" si="6"/>
        <v>0</v>
      </c>
      <c r="N140" s="5">
        <f t="shared" si="7"/>
        <v>0</v>
      </c>
    </row>
    <row r="141" spans="1:14" ht="15.75">
      <c r="A141" s="2">
        <v>1624</v>
      </c>
      <c r="B141" s="23">
        <v>132.4</v>
      </c>
      <c r="F141" s="5">
        <f t="shared" si="4"/>
        <v>3.2490797546012273</v>
      </c>
      <c r="J141" s="2">
        <v>0.2852</v>
      </c>
      <c r="L141" s="5">
        <f t="shared" si="5"/>
        <v>0.9266375460122701</v>
      </c>
      <c r="M141" s="5">
        <f t="shared" si="6"/>
        <v>0</v>
      </c>
      <c r="N141" s="5">
        <f t="shared" si="7"/>
        <v>0</v>
      </c>
    </row>
    <row r="142" spans="1:14" ht="15.75">
      <c r="A142" s="2">
        <v>1625</v>
      </c>
      <c r="B142" s="23">
        <v>70.6</v>
      </c>
      <c r="F142" s="5">
        <f t="shared" si="4"/>
        <v>1.7325153374233127</v>
      </c>
      <c r="J142" s="2">
        <v>0.2852</v>
      </c>
      <c r="L142" s="5">
        <f t="shared" si="5"/>
        <v>0.4941133742331288</v>
      </c>
      <c r="M142" s="5">
        <f t="shared" si="6"/>
        <v>0</v>
      </c>
      <c r="N142" s="5">
        <f t="shared" si="7"/>
        <v>0</v>
      </c>
    </row>
    <row r="143" spans="1:14" ht="15.75">
      <c r="A143" s="2">
        <v>1626</v>
      </c>
      <c r="B143" s="23">
        <v>57.6</v>
      </c>
      <c r="F143" s="5">
        <f aca="true" t="shared" si="8" ref="F143:F205">B143/40.75</f>
        <v>1.4134969325153375</v>
      </c>
      <c r="J143" s="2">
        <v>0.279</v>
      </c>
      <c r="L143" s="5">
        <f aca="true" t="shared" si="9" ref="L143:L206">$J143*F143</f>
        <v>0.3943656441717792</v>
      </c>
      <c r="M143" s="5">
        <f aca="true" t="shared" si="10" ref="M143:M206">$J143*G143</f>
        <v>0</v>
      </c>
      <c r="N143" s="5">
        <f aca="true" t="shared" si="11" ref="N143:N206">$J143*H143</f>
        <v>0</v>
      </c>
    </row>
    <row r="144" spans="1:14" ht="15.75">
      <c r="A144" s="2">
        <v>1627</v>
      </c>
      <c r="B144" s="23">
        <v>65.1</v>
      </c>
      <c r="F144" s="5">
        <f t="shared" si="8"/>
        <v>1.5975460122699385</v>
      </c>
      <c r="J144" s="2">
        <v>0.279</v>
      </c>
      <c r="L144" s="5">
        <f t="shared" si="9"/>
        <v>0.4457153374233129</v>
      </c>
      <c r="M144" s="5">
        <f t="shared" si="10"/>
        <v>0</v>
      </c>
      <c r="N144" s="5">
        <f t="shared" si="11"/>
        <v>0</v>
      </c>
    </row>
    <row r="145" spans="1:14" ht="15.75">
      <c r="A145" s="2">
        <v>1628</v>
      </c>
      <c r="B145" s="23">
        <v>50.9</v>
      </c>
      <c r="F145" s="5">
        <f t="shared" si="8"/>
        <v>1.2490797546012269</v>
      </c>
      <c r="J145" s="2">
        <v>0.28053</v>
      </c>
      <c r="L145" s="5">
        <f t="shared" si="9"/>
        <v>0.3504043435582822</v>
      </c>
      <c r="M145" s="5">
        <f t="shared" si="10"/>
        <v>0</v>
      </c>
      <c r="N145" s="5">
        <f t="shared" si="11"/>
        <v>0</v>
      </c>
    </row>
    <row r="146" spans="1:14" ht="15.75">
      <c r="A146" s="2">
        <v>1629</v>
      </c>
      <c r="B146" s="23">
        <v>97.9</v>
      </c>
      <c r="F146" s="5">
        <f t="shared" si="8"/>
        <v>2.4024539877300617</v>
      </c>
      <c r="J146" s="2">
        <v>0.28053</v>
      </c>
      <c r="L146" s="5">
        <f t="shared" si="9"/>
        <v>0.6739604171779142</v>
      </c>
      <c r="M146" s="5">
        <f t="shared" si="10"/>
        <v>0</v>
      </c>
      <c r="N146" s="5">
        <f t="shared" si="11"/>
        <v>0</v>
      </c>
    </row>
    <row r="147" spans="1:14" ht="15.75">
      <c r="A147" s="2">
        <v>1630</v>
      </c>
      <c r="B147" s="23">
        <v>77.4</v>
      </c>
      <c r="F147" s="5">
        <f t="shared" si="8"/>
        <v>1.8993865030674848</v>
      </c>
      <c r="J147" s="2">
        <v>0.28053</v>
      </c>
      <c r="L147" s="5">
        <f t="shared" si="9"/>
        <v>0.5328348957055216</v>
      </c>
      <c r="M147" s="5">
        <f t="shared" si="10"/>
        <v>0</v>
      </c>
      <c r="N147" s="5">
        <f t="shared" si="11"/>
        <v>0</v>
      </c>
    </row>
    <row r="148" spans="1:14" ht="15.75">
      <c r="A148" s="2">
        <v>1631</v>
      </c>
      <c r="B148" s="23">
        <v>69.6</v>
      </c>
      <c r="F148" s="5">
        <f t="shared" si="8"/>
        <v>1.7079754601226993</v>
      </c>
      <c r="J148" s="2">
        <v>0.28053</v>
      </c>
      <c r="L148" s="5">
        <f t="shared" si="9"/>
        <v>0.47913835582822084</v>
      </c>
      <c r="M148" s="5">
        <f t="shared" si="10"/>
        <v>0</v>
      </c>
      <c r="N148" s="5">
        <f t="shared" si="11"/>
        <v>0</v>
      </c>
    </row>
    <row r="149" spans="1:14" ht="15.75">
      <c r="A149" s="2">
        <v>1632</v>
      </c>
      <c r="B149" s="23">
        <v>76.4</v>
      </c>
      <c r="F149" s="5">
        <f t="shared" si="8"/>
        <v>1.8748466257668712</v>
      </c>
      <c r="J149" s="2">
        <v>0.28053</v>
      </c>
      <c r="L149" s="5">
        <f t="shared" si="9"/>
        <v>0.5259507239263804</v>
      </c>
      <c r="M149" s="5">
        <f t="shared" si="10"/>
        <v>0</v>
      </c>
      <c r="N149" s="5">
        <f t="shared" si="11"/>
        <v>0</v>
      </c>
    </row>
    <row r="150" spans="1:14" ht="15.75">
      <c r="A150" s="2">
        <v>1633</v>
      </c>
      <c r="B150" s="23">
        <v>75.8</v>
      </c>
      <c r="F150" s="5">
        <f t="shared" si="8"/>
        <v>1.860122699386503</v>
      </c>
      <c r="J150" s="2">
        <v>0.28053</v>
      </c>
      <c r="L150" s="5">
        <f t="shared" si="9"/>
        <v>0.5218202208588957</v>
      </c>
      <c r="M150" s="5">
        <f t="shared" si="10"/>
        <v>0</v>
      </c>
      <c r="N150" s="5">
        <f t="shared" si="11"/>
        <v>0</v>
      </c>
    </row>
    <row r="151" spans="1:14" ht="15.75">
      <c r="A151" s="2">
        <v>1634</v>
      </c>
      <c r="B151" s="23">
        <v>68.5</v>
      </c>
      <c r="F151" s="5">
        <f t="shared" si="8"/>
        <v>1.6809815950920246</v>
      </c>
      <c r="J151" s="2">
        <v>0.28053</v>
      </c>
      <c r="L151" s="5">
        <f t="shared" si="9"/>
        <v>0.4715657668711657</v>
      </c>
      <c r="M151" s="5">
        <f t="shared" si="10"/>
        <v>0</v>
      </c>
      <c r="N151" s="5">
        <f t="shared" si="11"/>
        <v>0</v>
      </c>
    </row>
    <row r="152" spans="1:14" ht="15.75">
      <c r="A152" s="2">
        <v>1635</v>
      </c>
      <c r="B152" s="23">
        <v>73.4</v>
      </c>
      <c r="F152" s="5">
        <f t="shared" si="8"/>
        <v>1.8012269938650307</v>
      </c>
      <c r="J152" s="2">
        <v>0.279</v>
      </c>
      <c r="L152" s="5">
        <f t="shared" si="9"/>
        <v>0.5025423312883436</v>
      </c>
      <c r="M152" s="5">
        <f t="shared" si="10"/>
        <v>0</v>
      </c>
      <c r="N152" s="5">
        <f t="shared" si="11"/>
        <v>0</v>
      </c>
    </row>
    <row r="153" spans="1:14" ht="15.75">
      <c r="A153" s="2">
        <v>1636</v>
      </c>
      <c r="B153" s="23">
        <v>97.1</v>
      </c>
      <c r="F153" s="5">
        <f t="shared" si="8"/>
        <v>2.3828220858895706</v>
      </c>
      <c r="J153" s="2">
        <v>0.276</v>
      </c>
      <c r="L153" s="5">
        <f t="shared" si="9"/>
        <v>0.6576588957055215</v>
      </c>
      <c r="M153" s="5">
        <f t="shared" si="10"/>
        <v>0</v>
      </c>
      <c r="N153" s="5">
        <f t="shared" si="11"/>
        <v>0</v>
      </c>
    </row>
    <row r="154" spans="1:14" ht="15.75">
      <c r="A154" s="2">
        <v>1637</v>
      </c>
      <c r="B154" s="23">
        <v>189.6</v>
      </c>
      <c r="F154" s="5">
        <f t="shared" si="8"/>
        <v>4.652760736196319</v>
      </c>
      <c r="J154" s="2">
        <v>0.276</v>
      </c>
      <c r="L154" s="5">
        <f t="shared" si="9"/>
        <v>1.2841619631901842</v>
      </c>
      <c r="M154" s="5">
        <f t="shared" si="10"/>
        <v>0</v>
      </c>
      <c r="N154" s="5">
        <f t="shared" si="11"/>
        <v>0</v>
      </c>
    </row>
    <row r="155" spans="1:14" ht="15.75">
      <c r="A155" s="2">
        <v>1638</v>
      </c>
      <c r="B155" s="23">
        <v>160.6</v>
      </c>
      <c r="F155" s="5">
        <f t="shared" si="8"/>
        <v>3.9411042944785275</v>
      </c>
      <c r="J155" s="2">
        <v>0.276</v>
      </c>
      <c r="L155" s="5">
        <f t="shared" si="9"/>
        <v>1.0877447852760738</v>
      </c>
      <c r="M155" s="5">
        <f t="shared" si="10"/>
        <v>0</v>
      </c>
      <c r="N155" s="5">
        <f t="shared" si="11"/>
        <v>0</v>
      </c>
    </row>
    <row r="156" spans="1:14" ht="15.75">
      <c r="A156" s="2">
        <v>1639</v>
      </c>
      <c r="B156" s="23">
        <v>70.8</v>
      </c>
      <c r="F156" s="5">
        <f t="shared" si="8"/>
        <v>1.7374233128834355</v>
      </c>
      <c r="J156" s="2">
        <v>0.276</v>
      </c>
      <c r="L156" s="5">
        <f t="shared" si="9"/>
        <v>0.47952883435582827</v>
      </c>
      <c r="M156" s="5">
        <f t="shared" si="10"/>
        <v>0</v>
      </c>
      <c r="N156" s="5">
        <f t="shared" si="11"/>
        <v>0</v>
      </c>
    </row>
    <row r="157" spans="1:14" ht="15.75">
      <c r="A157" s="2">
        <v>1640</v>
      </c>
      <c r="B157" s="23">
        <v>52.4</v>
      </c>
      <c r="F157" s="5">
        <f t="shared" si="8"/>
        <v>1.2858895705521471</v>
      </c>
      <c r="J157" s="2">
        <v>0.276</v>
      </c>
      <c r="L157" s="5">
        <f t="shared" si="9"/>
        <v>0.3549055214723926</v>
      </c>
      <c r="M157" s="5">
        <f t="shared" si="10"/>
        <v>0</v>
      </c>
      <c r="N157" s="5">
        <f t="shared" si="11"/>
        <v>0</v>
      </c>
    </row>
    <row r="158" spans="1:14" ht="15.75">
      <c r="A158" s="2">
        <v>1641</v>
      </c>
      <c r="B158" s="23">
        <v>63.6</v>
      </c>
      <c r="F158" s="5">
        <f t="shared" si="8"/>
        <v>1.5607361963190185</v>
      </c>
      <c r="J158" s="2">
        <v>0.276</v>
      </c>
      <c r="L158" s="5">
        <f t="shared" si="9"/>
        <v>0.4307631901840491</v>
      </c>
      <c r="M158" s="5">
        <f t="shared" si="10"/>
        <v>0</v>
      </c>
      <c r="N158" s="5">
        <f t="shared" si="11"/>
        <v>0</v>
      </c>
    </row>
    <row r="159" spans="1:14" ht="15.75">
      <c r="A159" s="2">
        <v>1642</v>
      </c>
      <c r="B159" s="23">
        <v>67.5</v>
      </c>
      <c r="F159" s="5">
        <f t="shared" si="8"/>
        <v>1.656441717791411</v>
      </c>
      <c r="J159" s="2">
        <v>0.276</v>
      </c>
      <c r="L159" s="5">
        <f t="shared" si="9"/>
        <v>0.45717791411042946</v>
      </c>
      <c r="M159" s="5">
        <f t="shared" si="10"/>
        <v>0</v>
      </c>
      <c r="N159" s="5">
        <f t="shared" si="11"/>
        <v>0</v>
      </c>
    </row>
    <row r="160" spans="1:14" ht="15.75">
      <c r="A160" s="2">
        <v>1643</v>
      </c>
      <c r="B160" s="23">
        <v>86.2</v>
      </c>
      <c r="F160" s="5">
        <f t="shared" si="8"/>
        <v>2.1153374233128837</v>
      </c>
      <c r="J160" s="2">
        <v>0.276</v>
      </c>
      <c r="L160" s="5">
        <f t="shared" si="9"/>
        <v>0.5838331288343559</v>
      </c>
      <c r="M160" s="5">
        <f t="shared" si="10"/>
        <v>0</v>
      </c>
      <c r="N160" s="5">
        <f t="shared" si="11"/>
        <v>0</v>
      </c>
    </row>
    <row r="161" spans="1:14" ht="15.75">
      <c r="A161" s="2">
        <v>1644</v>
      </c>
      <c r="B161" s="23">
        <v>91.5</v>
      </c>
      <c r="F161" s="5">
        <f t="shared" si="8"/>
        <v>2.245398773006135</v>
      </c>
      <c r="J161" s="2">
        <v>0.276</v>
      </c>
      <c r="L161" s="5">
        <f t="shared" si="9"/>
        <v>0.6197300613496933</v>
      </c>
      <c r="M161" s="5">
        <f t="shared" si="10"/>
        <v>0</v>
      </c>
      <c r="N161" s="5">
        <f t="shared" si="11"/>
        <v>0</v>
      </c>
    </row>
    <row r="162" spans="1:14" ht="15.75">
      <c r="A162" s="2">
        <v>1645</v>
      </c>
      <c r="B162" s="23">
        <v>104.7</v>
      </c>
      <c r="F162" s="5">
        <f t="shared" si="8"/>
        <v>2.5693251533742334</v>
      </c>
      <c r="J162" s="2">
        <v>0.276</v>
      </c>
      <c r="L162" s="5">
        <f t="shared" si="9"/>
        <v>0.7091337423312885</v>
      </c>
      <c r="M162" s="5">
        <f t="shared" si="10"/>
        <v>0</v>
      </c>
      <c r="N162" s="5">
        <f t="shared" si="11"/>
        <v>0</v>
      </c>
    </row>
    <row r="163" spans="1:14" ht="15.75">
      <c r="A163" s="2">
        <v>1646</v>
      </c>
      <c r="B163" s="23">
        <v>99</v>
      </c>
      <c r="F163" s="5">
        <f t="shared" si="8"/>
        <v>2.4294478527607364</v>
      </c>
      <c r="J163" s="2">
        <v>0.276</v>
      </c>
      <c r="L163" s="5">
        <f t="shared" si="9"/>
        <v>0.6705276073619633</v>
      </c>
      <c r="M163" s="5">
        <f t="shared" si="10"/>
        <v>0</v>
      </c>
      <c r="N163" s="5">
        <f t="shared" si="11"/>
        <v>0</v>
      </c>
    </row>
    <row r="164" spans="1:14" ht="15.75">
      <c r="A164" s="2">
        <v>1647</v>
      </c>
      <c r="B164" s="23">
        <v>59</v>
      </c>
      <c r="F164" s="5">
        <f t="shared" si="8"/>
        <v>1.4478527607361964</v>
      </c>
      <c r="J164" s="2">
        <v>0.276</v>
      </c>
      <c r="L164" s="5">
        <f t="shared" si="9"/>
        <v>0.39960736196319024</v>
      </c>
      <c r="M164" s="5">
        <f t="shared" si="10"/>
        <v>0</v>
      </c>
      <c r="N164" s="5">
        <f t="shared" si="11"/>
        <v>0</v>
      </c>
    </row>
    <row r="165" spans="1:14" ht="15.75">
      <c r="A165" s="2">
        <v>1648</v>
      </c>
      <c r="B165" s="23">
        <v>60.2</v>
      </c>
      <c r="F165" s="5">
        <f t="shared" si="8"/>
        <v>1.4773006134969326</v>
      </c>
      <c r="J165" s="2">
        <v>0.276</v>
      </c>
      <c r="L165" s="5">
        <f t="shared" si="9"/>
        <v>0.40773496932515346</v>
      </c>
      <c r="M165" s="5">
        <f t="shared" si="10"/>
        <v>0</v>
      </c>
      <c r="N165" s="5">
        <f t="shared" si="11"/>
        <v>0</v>
      </c>
    </row>
    <row r="166" spans="1:14" ht="15.75">
      <c r="A166" s="2">
        <v>1649</v>
      </c>
      <c r="B166" s="23">
        <v>79.1</v>
      </c>
      <c r="F166" s="5">
        <f t="shared" si="8"/>
        <v>1.9411042944785275</v>
      </c>
      <c r="J166" s="2">
        <v>0.276</v>
      </c>
      <c r="L166" s="5">
        <f t="shared" si="9"/>
        <v>0.5357447852760736</v>
      </c>
      <c r="M166" s="5">
        <f t="shared" si="10"/>
        <v>0</v>
      </c>
      <c r="N166" s="5">
        <f t="shared" si="11"/>
        <v>0</v>
      </c>
    </row>
    <row r="167" spans="1:14" ht="15.75">
      <c r="A167" s="2">
        <v>1650</v>
      </c>
      <c r="B167" s="23">
        <v>61.9</v>
      </c>
      <c r="F167" s="5">
        <f t="shared" si="8"/>
        <v>1.5190184049079754</v>
      </c>
      <c r="J167" s="2">
        <v>0.27307</v>
      </c>
      <c r="L167" s="5">
        <f t="shared" si="9"/>
        <v>0.4147983558282208</v>
      </c>
      <c r="M167" s="5">
        <f t="shared" si="10"/>
        <v>0</v>
      </c>
      <c r="N167" s="5">
        <f t="shared" si="11"/>
        <v>0</v>
      </c>
    </row>
    <row r="168" spans="1:14" ht="15.75">
      <c r="A168" s="2">
        <v>1651</v>
      </c>
      <c r="B168" s="23">
        <v>59.5</v>
      </c>
      <c r="F168" s="5">
        <f t="shared" si="8"/>
        <v>1.460122699386503</v>
      </c>
      <c r="J168" s="2">
        <v>0.27307</v>
      </c>
      <c r="L168" s="5">
        <f t="shared" si="9"/>
        <v>0.39871570552147234</v>
      </c>
      <c r="M168" s="5">
        <f t="shared" si="10"/>
        <v>0</v>
      </c>
      <c r="N168" s="5">
        <f t="shared" si="11"/>
        <v>0</v>
      </c>
    </row>
    <row r="169" spans="1:14" ht="15.75">
      <c r="A169" s="2">
        <v>1652</v>
      </c>
      <c r="B169" s="23">
        <v>71.4</v>
      </c>
      <c r="F169" s="5">
        <f t="shared" si="8"/>
        <v>1.7521472392638038</v>
      </c>
      <c r="J169" s="2">
        <v>0.27307</v>
      </c>
      <c r="L169" s="5">
        <f t="shared" si="9"/>
        <v>0.4784588466257669</v>
      </c>
      <c r="M169" s="5">
        <f t="shared" si="10"/>
        <v>0</v>
      </c>
      <c r="N169" s="5">
        <f t="shared" si="11"/>
        <v>0</v>
      </c>
    </row>
    <row r="170" spans="1:14" ht="15.75">
      <c r="A170" s="2">
        <v>1653</v>
      </c>
      <c r="B170" s="23">
        <v>104.6</v>
      </c>
      <c r="F170" s="5">
        <f t="shared" si="8"/>
        <v>2.5668711656441716</v>
      </c>
      <c r="J170" s="2">
        <v>0.27307</v>
      </c>
      <c r="L170" s="5">
        <f t="shared" si="9"/>
        <v>0.7009355092024538</v>
      </c>
      <c r="M170" s="5">
        <f t="shared" si="10"/>
        <v>0</v>
      </c>
      <c r="N170" s="5">
        <f t="shared" si="11"/>
        <v>0</v>
      </c>
    </row>
    <row r="171" spans="1:14" ht="15.75">
      <c r="A171" s="2">
        <v>1654</v>
      </c>
      <c r="B171" s="23">
        <v>96.7</v>
      </c>
      <c r="F171" s="5">
        <f t="shared" si="8"/>
        <v>2.373006134969325</v>
      </c>
      <c r="J171" s="2">
        <v>0.27307</v>
      </c>
      <c r="L171" s="5">
        <f t="shared" si="9"/>
        <v>0.6479967852760736</v>
      </c>
      <c r="M171" s="5">
        <f t="shared" si="10"/>
        <v>0</v>
      </c>
      <c r="N171" s="5">
        <f t="shared" si="11"/>
        <v>0</v>
      </c>
    </row>
    <row r="172" spans="1:14" ht="15.75">
      <c r="A172" s="2">
        <v>1655</v>
      </c>
      <c r="B172" s="23">
        <v>58.5</v>
      </c>
      <c r="F172" s="5">
        <f t="shared" si="8"/>
        <v>1.4355828220858895</v>
      </c>
      <c r="J172" s="2">
        <v>0.27307</v>
      </c>
      <c r="L172" s="5">
        <f t="shared" si="9"/>
        <v>0.39201460122699383</v>
      </c>
      <c r="M172" s="5">
        <f t="shared" si="10"/>
        <v>0</v>
      </c>
      <c r="N172" s="5">
        <f t="shared" si="11"/>
        <v>0</v>
      </c>
    </row>
    <row r="173" spans="1:14" ht="15.75">
      <c r="A173" s="2">
        <v>1656</v>
      </c>
      <c r="B173" s="23">
        <v>39.6</v>
      </c>
      <c r="F173" s="5">
        <f t="shared" si="8"/>
        <v>0.9717791411042945</v>
      </c>
      <c r="J173" s="2">
        <v>0.27307</v>
      </c>
      <c r="L173" s="5">
        <f t="shared" si="9"/>
        <v>0.26536373006134967</v>
      </c>
      <c r="M173" s="5">
        <f t="shared" si="10"/>
        <v>0</v>
      </c>
      <c r="N173" s="5">
        <f t="shared" si="11"/>
        <v>0</v>
      </c>
    </row>
    <row r="174" spans="1:14" ht="15.75">
      <c r="A174" s="2">
        <v>1657</v>
      </c>
      <c r="B174" s="23">
        <v>33.7</v>
      </c>
      <c r="F174" s="5">
        <f t="shared" si="8"/>
        <v>0.826993865030675</v>
      </c>
      <c r="J174" s="2">
        <v>0.276</v>
      </c>
      <c r="L174" s="5">
        <f t="shared" si="9"/>
        <v>0.2282503067484663</v>
      </c>
      <c r="M174" s="5">
        <f t="shared" si="10"/>
        <v>0</v>
      </c>
      <c r="N174" s="5">
        <f t="shared" si="11"/>
        <v>0</v>
      </c>
    </row>
    <row r="175" spans="1:14" ht="15.75">
      <c r="A175" s="2">
        <v>1658</v>
      </c>
      <c r="B175" s="23">
        <v>33.7</v>
      </c>
      <c r="F175" s="5">
        <f t="shared" si="8"/>
        <v>0.826993865030675</v>
      </c>
      <c r="J175" s="2">
        <v>0.276</v>
      </c>
      <c r="L175" s="5">
        <f t="shared" si="9"/>
        <v>0.2282503067484663</v>
      </c>
      <c r="M175" s="5">
        <f t="shared" si="10"/>
        <v>0</v>
      </c>
      <c r="N175" s="5">
        <f t="shared" si="11"/>
        <v>0</v>
      </c>
    </row>
    <row r="176" spans="1:14" ht="15.75">
      <c r="A176" s="2">
        <v>1659</v>
      </c>
      <c r="B176" s="23">
        <v>42.3</v>
      </c>
      <c r="F176" s="5">
        <f t="shared" si="8"/>
        <v>1.038036809815951</v>
      </c>
      <c r="J176" s="2">
        <v>0.27116</v>
      </c>
      <c r="L176" s="5">
        <f t="shared" si="9"/>
        <v>0.28147406134969327</v>
      </c>
      <c r="M176" s="5">
        <f t="shared" si="10"/>
        <v>0</v>
      </c>
      <c r="N176" s="5">
        <f t="shared" si="11"/>
        <v>0</v>
      </c>
    </row>
    <row r="177" spans="1:14" ht="15.75">
      <c r="A177" s="2">
        <v>1660</v>
      </c>
      <c r="B177" s="23">
        <v>33.9</v>
      </c>
      <c r="F177" s="5">
        <f t="shared" si="8"/>
        <v>0.8319018404907975</v>
      </c>
      <c r="J177" s="2">
        <v>0.27116</v>
      </c>
      <c r="L177" s="5">
        <f t="shared" si="9"/>
        <v>0.22557850306748467</v>
      </c>
      <c r="M177" s="5">
        <f t="shared" si="10"/>
        <v>0</v>
      </c>
      <c r="N177" s="5">
        <f t="shared" si="11"/>
        <v>0</v>
      </c>
    </row>
    <row r="178" spans="1:14" ht="15.75">
      <c r="A178" s="2">
        <v>1661</v>
      </c>
      <c r="B178" s="23">
        <v>71.8</v>
      </c>
      <c r="F178" s="5">
        <f t="shared" si="8"/>
        <v>1.761963190184049</v>
      </c>
      <c r="J178" s="2">
        <v>0.27116</v>
      </c>
      <c r="L178" s="5">
        <f t="shared" si="9"/>
        <v>0.4777739386503067</v>
      </c>
      <c r="M178" s="5">
        <f t="shared" si="10"/>
        <v>0</v>
      </c>
      <c r="N178" s="5">
        <f t="shared" si="11"/>
        <v>0</v>
      </c>
    </row>
    <row r="179" spans="1:14" ht="15.75">
      <c r="A179" s="2">
        <v>1662</v>
      </c>
      <c r="B179" s="23">
        <v>75.3</v>
      </c>
      <c r="F179" s="5">
        <f t="shared" si="8"/>
        <v>1.8478527607361963</v>
      </c>
      <c r="J179" s="2">
        <v>0.27116</v>
      </c>
      <c r="L179" s="5">
        <f t="shared" si="9"/>
        <v>0.501063754601227</v>
      </c>
      <c r="M179" s="5">
        <f t="shared" si="10"/>
        <v>0</v>
      </c>
      <c r="N179" s="5">
        <f t="shared" si="11"/>
        <v>0</v>
      </c>
    </row>
    <row r="180" spans="1:14" ht="15.75">
      <c r="A180" s="2">
        <v>1663</v>
      </c>
      <c r="B180" s="23">
        <v>73.4</v>
      </c>
      <c r="F180" s="5">
        <f t="shared" si="8"/>
        <v>1.8012269938650307</v>
      </c>
      <c r="J180" s="2">
        <v>0.26686</v>
      </c>
      <c r="L180" s="5">
        <f t="shared" si="9"/>
        <v>0.48067543558282205</v>
      </c>
      <c r="M180" s="5">
        <f t="shared" si="10"/>
        <v>0</v>
      </c>
      <c r="N180" s="5">
        <f t="shared" si="11"/>
        <v>0</v>
      </c>
    </row>
    <row r="181" spans="1:14" ht="15.75">
      <c r="A181" s="2">
        <v>1664</v>
      </c>
      <c r="B181" s="23">
        <v>83.2</v>
      </c>
      <c r="F181" s="5">
        <f t="shared" si="8"/>
        <v>2.041717791411043</v>
      </c>
      <c r="J181" s="2">
        <v>0.26545</v>
      </c>
      <c r="L181" s="5">
        <f t="shared" si="9"/>
        <v>0.5419739877300614</v>
      </c>
      <c r="M181" s="5">
        <f t="shared" si="10"/>
        <v>0</v>
      </c>
      <c r="N181" s="5">
        <f t="shared" si="11"/>
        <v>0</v>
      </c>
    </row>
    <row r="182" spans="1:14" ht="15.75">
      <c r="A182" s="2">
        <v>1665</v>
      </c>
      <c r="B182" s="23">
        <v>85.7</v>
      </c>
      <c r="F182" s="5">
        <f t="shared" si="8"/>
        <v>2.1030674846625765</v>
      </c>
      <c r="J182" s="2">
        <v>0.26269</v>
      </c>
      <c r="L182" s="5">
        <f t="shared" si="9"/>
        <v>0.5524547975460122</v>
      </c>
      <c r="M182" s="5">
        <f t="shared" si="10"/>
        <v>0</v>
      </c>
      <c r="N182" s="5">
        <f t="shared" si="11"/>
        <v>0</v>
      </c>
    </row>
    <row r="183" spans="1:14" ht="15.75">
      <c r="A183" s="2">
        <v>1666</v>
      </c>
      <c r="B183" s="23">
        <v>106.7</v>
      </c>
      <c r="F183" s="5">
        <f t="shared" si="8"/>
        <v>2.61840490797546</v>
      </c>
      <c r="J183" s="2">
        <v>0.26269</v>
      </c>
      <c r="L183" s="5">
        <f t="shared" si="9"/>
        <v>0.6878287852760736</v>
      </c>
      <c r="M183" s="5">
        <f t="shared" si="10"/>
        <v>0</v>
      </c>
      <c r="N183" s="5">
        <f t="shared" si="11"/>
        <v>0</v>
      </c>
    </row>
    <row r="184" spans="1:14" ht="15.75">
      <c r="A184" s="2">
        <v>1667</v>
      </c>
      <c r="B184" s="23">
        <v>54</v>
      </c>
      <c r="F184" s="5">
        <f t="shared" si="8"/>
        <v>1.3251533742331287</v>
      </c>
      <c r="J184" s="2">
        <v>0.25865</v>
      </c>
      <c r="L184" s="5">
        <f t="shared" si="9"/>
        <v>0.3427509202453987</v>
      </c>
      <c r="M184" s="5">
        <f t="shared" si="10"/>
        <v>0</v>
      </c>
      <c r="N184" s="5">
        <f t="shared" si="11"/>
        <v>0</v>
      </c>
    </row>
    <row r="185" spans="1:14" ht="15.75">
      <c r="A185" s="2">
        <v>1668</v>
      </c>
      <c r="B185" s="23">
        <v>70</v>
      </c>
      <c r="F185" s="5">
        <f t="shared" si="8"/>
        <v>1.7177914110429449</v>
      </c>
      <c r="J185" s="2">
        <v>0.25865</v>
      </c>
      <c r="L185" s="5">
        <f t="shared" si="9"/>
        <v>0.4443067484662577</v>
      </c>
      <c r="M185" s="5">
        <f t="shared" si="10"/>
        <v>0</v>
      </c>
      <c r="N185" s="5">
        <f t="shared" si="11"/>
        <v>0</v>
      </c>
    </row>
    <row r="186" spans="1:14" ht="15.75">
      <c r="A186" s="2">
        <v>1669</v>
      </c>
      <c r="B186" s="23">
        <v>68.9</v>
      </c>
      <c r="F186" s="5">
        <f t="shared" si="8"/>
        <v>1.6907975460122702</v>
      </c>
      <c r="J186" s="2">
        <v>0.25865</v>
      </c>
      <c r="L186" s="5">
        <f t="shared" si="9"/>
        <v>0.43732478527607366</v>
      </c>
      <c r="M186" s="5">
        <f t="shared" si="10"/>
        <v>0</v>
      </c>
      <c r="N186" s="5">
        <f t="shared" si="11"/>
        <v>0</v>
      </c>
    </row>
    <row r="187" spans="1:14" ht="15.75">
      <c r="A187" s="2">
        <v>1670</v>
      </c>
      <c r="B187" s="23">
        <v>51</v>
      </c>
      <c r="F187" s="5">
        <f t="shared" si="8"/>
        <v>1.2515337423312884</v>
      </c>
      <c r="J187" s="2">
        <v>0.25865</v>
      </c>
      <c r="L187" s="5">
        <f t="shared" si="9"/>
        <v>0.32370920245398777</v>
      </c>
      <c r="M187" s="5">
        <f t="shared" si="10"/>
        <v>0</v>
      </c>
      <c r="N187" s="5">
        <f t="shared" si="11"/>
        <v>0</v>
      </c>
    </row>
    <row r="188" spans="1:14" ht="15.75">
      <c r="A188" s="2">
        <v>1671</v>
      </c>
      <c r="B188" s="23">
        <v>46.7</v>
      </c>
      <c r="F188" s="5">
        <f t="shared" si="8"/>
        <v>1.1460122699386504</v>
      </c>
      <c r="J188" s="2">
        <v>0.25865</v>
      </c>
      <c r="L188" s="5">
        <f t="shared" si="9"/>
        <v>0.2964160736196319</v>
      </c>
      <c r="M188" s="5">
        <f t="shared" si="10"/>
        <v>0</v>
      </c>
      <c r="N188" s="5">
        <f t="shared" si="11"/>
        <v>0</v>
      </c>
    </row>
    <row r="189" spans="1:14" ht="15.75">
      <c r="A189" s="2">
        <v>1672</v>
      </c>
      <c r="B189" s="23">
        <v>41.1</v>
      </c>
      <c r="F189" s="5">
        <f t="shared" si="8"/>
        <v>1.0085889570552147</v>
      </c>
      <c r="J189" s="2">
        <v>0.25865</v>
      </c>
      <c r="L189" s="5">
        <f t="shared" si="9"/>
        <v>0.26087153374233124</v>
      </c>
      <c r="M189" s="5">
        <f t="shared" si="10"/>
        <v>0</v>
      </c>
      <c r="N189" s="5">
        <f t="shared" si="11"/>
        <v>0</v>
      </c>
    </row>
    <row r="190" spans="1:14" ht="15.75">
      <c r="A190" s="2">
        <v>1673</v>
      </c>
      <c r="B190" s="23">
        <v>35.3</v>
      </c>
      <c r="F190" s="5">
        <f t="shared" si="8"/>
        <v>0.8662576687116563</v>
      </c>
      <c r="J190" s="2">
        <v>0.25865</v>
      </c>
      <c r="L190" s="5">
        <f t="shared" si="9"/>
        <v>0.2240575460122699</v>
      </c>
      <c r="M190" s="5">
        <f t="shared" si="10"/>
        <v>0</v>
      </c>
      <c r="N190" s="5">
        <f t="shared" si="11"/>
        <v>0</v>
      </c>
    </row>
    <row r="191" spans="1:14" ht="15.75">
      <c r="A191" s="2">
        <v>1674</v>
      </c>
      <c r="B191" s="23">
        <v>40.2</v>
      </c>
      <c r="F191" s="5">
        <f t="shared" si="8"/>
        <v>0.9865030674846627</v>
      </c>
      <c r="J191" s="2">
        <v>0.25733</v>
      </c>
      <c r="L191" s="5">
        <f t="shared" si="9"/>
        <v>0.25385683435582823</v>
      </c>
      <c r="M191" s="5">
        <f t="shared" si="10"/>
        <v>0</v>
      </c>
      <c r="N191" s="5">
        <f t="shared" si="11"/>
        <v>0</v>
      </c>
    </row>
    <row r="192" spans="1:14" ht="15.75">
      <c r="A192" s="2">
        <v>1675</v>
      </c>
      <c r="B192" s="23">
        <v>52.1</v>
      </c>
      <c r="F192" s="5">
        <f t="shared" si="8"/>
        <v>1.2785276073619631</v>
      </c>
      <c r="J192" s="2">
        <v>0.25473</v>
      </c>
      <c r="L192" s="5">
        <f t="shared" si="9"/>
        <v>0.3256793374233129</v>
      </c>
      <c r="M192" s="5">
        <f t="shared" si="10"/>
        <v>0</v>
      </c>
      <c r="N192" s="5">
        <f t="shared" si="11"/>
        <v>0</v>
      </c>
    </row>
    <row r="193" spans="1:14" ht="15.75">
      <c r="A193" s="2">
        <v>1676</v>
      </c>
      <c r="B193" s="23">
        <v>60.5</v>
      </c>
      <c r="F193" s="5">
        <f t="shared" si="8"/>
        <v>1.4846625766871167</v>
      </c>
      <c r="J193" s="2">
        <v>0.24724</v>
      </c>
      <c r="L193" s="5">
        <f t="shared" si="9"/>
        <v>0.3670679754601227</v>
      </c>
      <c r="M193" s="5">
        <f t="shared" si="10"/>
        <v>0</v>
      </c>
      <c r="N193" s="5">
        <f t="shared" si="11"/>
        <v>0</v>
      </c>
    </row>
    <row r="194" spans="1:14" ht="15.75">
      <c r="A194" s="2">
        <v>1677</v>
      </c>
      <c r="B194" s="23">
        <v>53.8</v>
      </c>
      <c r="F194" s="5">
        <f t="shared" si="8"/>
        <v>1.320245398773006</v>
      </c>
      <c r="J194" s="2">
        <v>0.24724</v>
      </c>
      <c r="L194" s="5">
        <f t="shared" si="9"/>
        <v>0.326417472392638</v>
      </c>
      <c r="M194" s="5">
        <f t="shared" si="10"/>
        <v>0</v>
      </c>
      <c r="N194" s="5">
        <f t="shared" si="11"/>
        <v>0</v>
      </c>
    </row>
    <row r="195" spans="1:14" ht="15.75">
      <c r="A195" s="2">
        <v>1678</v>
      </c>
      <c r="B195" s="23">
        <v>62.8</v>
      </c>
      <c r="F195" s="5">
        <f t="shared" si="8"/>
        <v>1.5411042944785276</v>
      </c>
      <c r="J195" s="2">
        <v>0.24724</v>
      </c>
      <c r="L195" s="5">
        <f t="shared" si="9"/>
        <v>0.3810226257668711</v>
      </c>
      <c r="M195" s="5">
        <f t="shared" si="10"/>
        <v>0</v>
      </c>
      <c r="N195" s="5">
        <f t="shared" si="11"/>
        <v>0</v>
      </c>
    </row>
    <row r="196" spans="1:14" ht="15.75">
      <c r="A196" s="2">
        <v>1679</v>
      </c>
      <c r="B196" s="23">
        <v>71.1</v>
      </c>
      <c r="F196" s="5">
        <f t="shared" si="8"/>
        <v>1.7447852760736196</v>
      </c>
      <c r="J196" s="2">
        <v>0.24724</v>
      </c>
      <c r="L196" s="5">
        <f t="shared" si="9"/>
        <v>0.43138071165644165</v>
      </c>
      <c r="M196" s="5">
        <f t="shared" si="10"/>
        <v>0</v>
      </c>
      <c r="N196" s="5">
        <f t="shared" si="11"/>
        <v>0</v>
      </c>
    </row>
    <row r="197" spans="1:14" ht="15.75">
      <c r="A197" s="2">
        <v>1680</v>
      </c>
      <c r="B197" s="23">
        <v>88.1</v>
      </c>
      <c r="F197" s="5">
        <f t="shared" si="8"/>
        <v>2.161963190184049</v>
      </c>
      <c r="J197" s="2">
        <v>0.24724</v>
      </c>
      <c r="L197" s="5">
        <f t="shared" si="9"/>
        <v>0.5345237791411043</v>
      </c>
      <c r="M197" s="5">
        <f t="shared" si="10"/>
        <v>0</v>
      </c>
      <c r="N197" s="5">
        <f t="shared" si="11"/>
        <v>0</v>
      </c>
    </row>
    <row r="198" spans="1:14" ht="15.75">
      <c r="A198" s="2">
        <v>1681</v>
      </c>
      <c r="B198" s="23">
        <v>70.2</v>
      </c>
      <c r="F198" s="5">
        <f t="shared" si="8"/>
        <v>1.7226993865030675</v>
      </c>
      <c r="J198" s="2">
        <v>0.24724</v>
      </c>
      <c r="L198" s="5">
        <f t="shared" si="9"/>
        <v>0.4259201963190184</v>
      </c>
      <c r="M198" s="5">
        <f t="shared" si="10"/>
        <v>0</v>
      </c>
      <c r="N198" s="5">
        <f t="shared" si="11"/>
        <v>0</v>
      </c>
    </row>
    <row r="199" spans="1:14" ht="15.75">
      <c r="A199" s="2">
        <v>1682</v>
      </c>
      <c r="B199" s="23">
        <v>69</v>
      </c>
      <c r="F199" s="5">
        <f t="shared" si="8"/>
        <v>1.6932515337423313</v>
      </c>
      <c r="J199" s="2">
        <v>0.24724</v>
      </c>
      <c r="L199" s="5">
        <f t="shared" si="9"/>
        <v>0.41863950920245396</v>
      </c>
      <c r="M199" s="5">
        <f t="shared" si="10"/>
        <v>0</v>
      </c>
      <c r="N199" s="5">
        <f t="shared" si="11"/>
        <v>0</v>
      </c>
    </row>
    <row r="200" spans="1:14" ht="15.75">
      <c r="A200" s="2">
        <v>1683</v>
      </c>
      <c r="B200" s="23">
        <v>89.6</v>
      </c>
      <c r="F200" s="5">
        <f t="shared" si="8"/>
        <v>2.198773006134969</v>
      </c>
      <c r="J200" s="2">
        <v>0.24017</v>
      </c>
      <c r="L200" s="5">
        <f t="shared" si="9"/>
        <v>0.5280793128834355</v>
      </c>
      <c r="M200" s="5">
        <f t="shared" si="10"/>
        <v>0</v>
      </c>
      <c r="N200" s="5">
        <f t="shared" si="11"/>
        <v>0</v>
      </c>
    </row>
    <row r="201" spans="1:14" ht="15.75">
      <c r="A201" s="2">
        <v>1684</v>
      </c>
      <c r="B201" s="23">
        <v>101.6</v>
      </c>
      <c r="F201" s="5">
        <f t="shared" si="8"/>
        <v>2.493251533742331</v>
      </c>
      <c r="J201" s="2">
        <v>0.24017</v>
      </c>
      <c r="L201" s="5">
        <f t="shared" si="9"/>
        <v>0.5988042208588956</v>
      </c>
      <c r="M201" s="5">
        <f t="shared" si="10"/>
        <v>0</v>
      </c>
      <c r="N201" s="5">
        <f t="shared" si="11"/>
        <v>0</v>
      </c>
    </row>
    <row r="202" spans="1:14" ht="15.75">
      <c r="A202" s="2">
        <v>1685</v>
      </c>
      <c r="B202" s="23">
        <v>79.9</v>
      </c>
      <c r="F202" s="5">
        <f t="shared" si="8"/>
        <v>1.9607361963190186</v>
      </c>
      <c r="J202" s="2">
        <v>0.24017</v>
      </c>
      <c r="L202" s="5">
        <f t="shared" si="9"/>
        <v>0.47091001226993867</v>
      </c>
      <c r="M202" s="5">
        <f t="shared" si="10"/>
        <v>0</v>
      </c>
      <c r="N202" s="5">
        <f t="shared" si="11"/>
        <v>0</v>
      </c>
    </row>
    <row r="203" spans="1:14" ht="15.75">
      <c r="A203" s="2">
        <v>1686</v>
      </c>
      <c r="B203" s="23">
        <v>90.6</v>
      </c>
      <c r="F203" s="5">
        <f t="shared" si="8"/>
        <v>2.223312883435583</v>
      </c>
      <c r="J203" s="2">
        <v>0.24017</v>
      </c>
      <c r="L203" s="5">
        <f t="shared" si="9"/>
        <v>0.5339730552147239</v>
      </c>
      <c r="M203" s="5">
        <f t="shared" si="10"/>
        <v>0</v>
      </c>
      <c r="N203" s="5">
        <f t="shared" si="11"/>
        <v>0</v>
      </c>
    </row>
    <row r="204" spans="1:14" ht="15.75">
      <c r="A204" s="2">
        <v>1687</v>
      </c>
      <c r="B204" s="23">
        <v>74.2</v>
      </c>
      <c r="F204" s="5">
        <f t="shared" si="8"/>
        <v>1.8208588957055216</v>
      </c>
      <c r="J204" s="2">
        <v>0.24017</v>
      </c>
      <c r="L204" s="5">
        <f t="shared" si="9"/>
        <v>0.4373156809815951</v>
      </c>
      <c r="M204" s="5">
        <f t="shared" si="10"/>
        <v>0</v>
      </c>
      <c r="N204" s="5">
        <f t="shared" si="11"/>
        <v>0</v>
      </c>
    </row>
    <row r="205" spans="1:14" ht="15.75">
      <c r="A205" s="2">
        <v>1688</v>
      </c>
      <c r="B205" s="23">
        <v>69.9</v>
      </c>
      <c r="F205" s="5">
        <f t="shared" si="8"/>
        <v>1.7153374233128835</v>
      </c>
      <c r="J205" s="2">
        <v>0.24017</v>
      </c>
      <c r="L205" s="5">
        <f t="shared" si="9"/>
        <v>0.41197258895705524</v>
      </c>
      <c r="M205" s="5">
        <f t="shared" si="10"/>
        <v>0</v>
      </c>
      <c r="N205" s="5">
        <f t="shared" si="11"/>
        <v>0</v>
      </c>
    </row>
    <row r="206" spans="1:14" ht="15.75">
      <c r="A206" s="2">
        <v>1689</v>
      </c>
      <c r="B206" s="23">
        <v>57.9</v>
      </c>
      <c r="C206" s="4">
        <v>1.26</v>
      </c>
      <c r="D206" s="4">
        <v>0.84</v>
      </c>
      <c r="F206" s="5">
        <f>B206/40.75</f>
        <v>1.4208588957055215</v>
      </c>
      <c r="G206" s="4">
        <f>C206/0.56</f>
        <v>2.25</v>
      </c>
      <c r="H206" s="4">
        <f>D206/0.56</f>
        <v>1.4999999999999998</v>
      </c>
      <c r="J206" s="2">
        <v>0.24017</v>
      </c>
      <c r="L206" s="5">
        <f t="shared" si="9"/>
        <v>0.3412476809815951</v>
      </c>
      <c r="M206" s="5">
        <f t="shared" si="10"/>
        <v>0.5403825</v>
      </c>
      <c r="N206" s="5">
        <f t="shared" si="11"/>
        <v>0.36025499999999994</v>
      </c>
    </row>
    <row r="207" spans="1:14" ht="15.75">
      <c r="A207" s="2">
        <v>1690</v>
      </c>
      <c r="B207" s="23">
        <v>58</v>
      </c>
      <c r="C207" s="4">
        <v>1.11</v>
      </c>
      <c r="D207" s="4">
        <v>0.8</v>
      </c>
      <c r="F207" s="5">
        <f>B207/46.25</f>
        <v>1.2540540540540541</v>
      </c>
      <c r="G207" s="4">
        <f aca="true" t="shared" si="12" ref="G207:G270">C207/0.56</f>
        <v>1.9821428571428572</v>
      </c>
      <c r="H207" s="4">
        <f aca="true" t="shared" si="13" ref="H207:H270">D207/0.56</f>
        <v>1.4285714285714286</v>
      </c>
      <c r="J207" s="2">
        <v>0.24017</v>
      </c>
      <c r="L207" s="5">
        <f aca="true" t="shared" si="14" ref="L207:L270">$J207*F207</f>
        <v>0.30118616216216215</v>
      </c>
      <c r="M207" s="5">
        <f aca="true" t="shared" si="15" ref="M207:M270">$J207*G207</f>
        <v>0.47605125</v>
      </c>
      <c r="N207" s="5">
        <f aca="true" t="shared" si="16" ref="N207:N270">$J207*H207</f>
        <v>0.3431</v>
      </c>
    </row>
    <row r="208" spans="1:14" ht="15.75">
      <c r="A208" s="2">
        <v>1691</v>
      </c>
      <c r="B208" s="23">
        <v>57.3</v>
      </c>
      <c r="C208" s="4">
        <v>1.09</v>
      </c>
      <c r="D208" s="4">
        <v>0.91</v>
      </c>
      <c r="F208" s="5">
        <f aca="true" t="shared" si="17" ref="F208:F269">B208/46.25</f>
        <v>1.238918918918919</v>
      </c>
      <c r="G208" s="4">
        <f t="shared" si="12"/>
        <v>1.9464285714285714</v>
      </c>
      <c r="H208" s="4">
        <f t="shared" si="13"/>
        <v>1.625</v>
      </c>
      <c r="J208" s="2">
        <v>0.21015</v>
      </c>
      <c r="L208" s="5">
        <f t="shared" si="14"/>
        <v>0.2603588108108108</v>
      </c>
      <c r="M208" s="5">
        <f t="shared" si="15"/>
        <v>0.40904196428571427</v>
      </c>
      <c r="N208" s="5">
        <f t="shared" si="16"/>
        <v>0.34149375</v>
      </c>
    </row>
    <row r="209" spans="1:14" ht="15.75">
      <c r="A209" s="2">
        <v>1692</v>
      </c>
      <c r="B209" s="23">
        <v>85.1</v>
      </c>
      <c r="C209" s="4">
        <v>1.95</v>
      </c>
      <c r="D209" s="4">
        <v>1.52</v>
      </c>
      <c r="F209" s="5">
        <f t="shared" si="17"/>
        <v>1.8399999999999999</v>
      </c>
      <c r="G209" s="4">
        <f t="shared" si="12"/>
        <v>3.4821428571428568</v>
      </c>
      <c r="H209" s="4">
        <f t="shared" si="13"/>
        <v>2.714285714285714</v>
      </c>
      <c r="J209" s="2">
        <v>0.21015</v>
      </c>
      <c r="L209" s="5">
        <f t="shared" si="14"/>
        <v>0.38667599999999996</v>
      </c>
      <c r="M209" s="5">
        <f t="shared" si="15"/>
        <v>0.7317723214285714</v>
      </c>
      <c r="N209" s="5">
        <f t="shared" si="16"/>
        <v>0.5704071428571428</v>
      </c>
    </row>
    <row r="210" spans="1:14" ht="15.75">
      <c r="A210" s="2">
        <v>1693</v>
      </c>
      <c r="B210" s="23">
        <v>126.8</v>
      </c>
      <c r="C210" s="4">
        <v>2.81</v>
      </c>
      <c r="D210" s="4">
        <v>1.96</v>
      </c>
      <c r="F210" s="5">
        <f t="shared" si="17"/>
        <v>2.7416216216216216</v>
      </c>
      <c r="G210" s="4">
        <f t="shared" si="12"/>
        <v>5.017857142857142</v>
      </c>
      <c r="H210" s="4">
        <f t="shared" si="13"/>
        <v>3.4999999999999996</v>
      </c>
      <c r="J210" s="2">
        <v>0.21015</v>
      </c>
      <c r="L210" s="5">
        <f t="shared" si="14"/>
        <v>0.5761517837837837</v>
      </c>
      <c r="M210" s="5">
        <f t="shared" si="15"/>
        <v>1.0545026785714284</v>
      </c>
      <c r="N210" s="5">
        <f t="shared" si="16"/>
        <v>0.7355249999999999</v>
      </c>
    </row>
    <row r="211" spans="1:14" ht="15.75">
      <c r="A211" s="2">
        <v>1694</v>
      </c>
      <c r="B211" s="23">
        <v>125.8</v>
      </c>
      <c r="C211" s="4">
        <v>2.69</v>
      </c>
      <c r="D211" s="4">
        <v>1.94</v>
      </c>
      <c r="F211" s="5">
        <f t="shared" si="17"/>
        <v>2.7199999999999998</v>
      </c>
      <c r="G211" s="4">
        <f t="shared" si="12"/>
        <v>4.803571428571428</v>
      </c>
      <c r="H211" s="4">
        <f t="shared" si="13"/>
        <v>3.464285714285714</v>
      </c>
      <c r="J211" s="2">
        <v>0.21015</v>
      </c>
      <c r="L211" s="5">
        <f t="shared" si="14"/>
        <v>0.571608</v>
      </c>
      <c r="M211" s="5">
        <f t="shared" si="15"/>
        <v>1.0094705357142857</v>
      </c>
      <c r="N211" s="5">
        <f t="shared" si="16"/>
        <v>0.7280196428571428</v>
      </c>
    </row>
    <row r="212" spans="1:14" ht="15.75">
      <c r="A212" s="2">
        <v>1695</v>
      </c>
      <c r="B212" s="23">
        <v>128.3</v>
      </c>
      <c r="C212" s="4">
        <v>2.96</v>
      </c>
      <c r="D212" s="4">
        <v>2.07</v>
      </c>
      <c r="F212" s="5">
        <f t="shared" si="17"/>
        <v>2.774054054054054</v>
      </c>
      <c r="G212" s="4">
        <f t="shared" si="12"/>
        <v>5.285714285714286</v>
      </c>
      <c r="H212" s="4">
        <f t="shared" si="13"/>
        <v>3.6964285714285707</v>
      </c>
      <c r="J212" s="2">
        <v>0.21015</v>
      </c>
      <c r="L212" s="5">
        <f t="shared" si="14"/>
        <v>0.5829674594594595</v>
      </c>
      <c r="M212" s="5">
        <f t="shared" si="15"/>
        <v>1.1107928571428571</v>
      </c>
      <c r="N212" s="5">
        <f t="shared" si="16"/>
        <v>0.7768044642857141</v>
      </c>
    </row>
    <row r="213" spans="1:14" ht="15.75">
      <c r="A213" s="2">
        <v>1696</v>
      </c>
      <c r="B213" s="23">
        <v>74.5</v>
      </c>
      <c r="F213" s="5">
        <f t="shared" si="17"/>
        <v>1.6108108108108108</v>
      </c>
      <c r="G213" s="4">
        <f t="shared" si="12"/>
        <v>0</v>
      </c>
      <c r="H213" s="4">
        <f t="shared" si="13"/>
        <v>0</v>
      </c>
      <c r="J213" s="2">
        <v>0.21015</v>
      </c>
      <c r="L213" s="5">
        <f t="shared" si="14"/>
        <v>0.3385118918918919</v>
      </c>
      <c r="M213" s="5">
        <f t="shared" si="15"/>
        <v>0</v>
      </c>
      <c r="N213" s="5">
        <f t="shared" si="16"/>
        <v>0</v>
      </c>
    </row>
    <row r="214" spans="1:14" ht="15.75">
      <c r="A214" s="2">
        <v>1697</v>
      </c>
      <c r="B214" s="23">
        <v>79.9</v>
      </c>
      <c r="F214" s="5">
        <f t="shared" si="17"/>
        <v>1.7275675675675677</v>
      </c>
      <c r="G214" s="4">
        <f t="shared" si="12"/>
        <v>0</v>
      </c>
      <c r="H214" s="4">
        <f t="shared" si="13"/>
        <v>0</v>
      </c>
      <c r="J214" s="2">
        <v>0.21015</v>
      </c>
      <c r="L214" s="5">
        <f t="shared" si="14"/>
        <v>0.3630483243243244</v>
      </c>
      <c r="M214" s="5">
        <f t="shared" si="15"/>
        <v>0</v>
      </c>
      <c r="N214" s="5">
        <f t="shared" si="16"/>
        <v>0</v>
      </c>
    </row>
    <row r="215" spans="1:14" ht="15.75">
      <c r="A215" s="2">
        <v>1698</v>
      </c>
      <c r="B215" s="23">
        <v>75.3</v>
      </c>
      <c r="F215" s="5">
        <f t="shared" si="17"/>
        <v>1.6281081081081081</v>
      </c>
      <c r="G215" s="4">
        <f t="shared" si="12"/>
        <v>0</v>
      </c>
      <c r="H215" s="4">
        <f t="shared" si="13"/>
        <v>0</v>
      </c>
      <c r="J215" s="2">
        <v>0.21015</v>
      </c>
      <c r="L215" s="5">
        <f t="shared" si="14"/>
        <v>0.3421469189189189</v>
      </c>
      <c r="M215" s="5">
        <f t="shared" si="15"/>
        <v>0</v>
      </c>
      <c r="N215" s="5">
        <f t="shared" si="16"/>
        <v>0</v>
      </c>
    </row>
    <row r="216" spans="1:14" ht="15.75">
      <c r="A216" s="2">
        <v>1699</v>
      </c>
      <c r="B216" s="23">
        <v>96.1</v>
      </c>
      <c r="F216" s="5">
        <f t="shared" si="17"/>
        <v>2.077837837837838</v>
      </c>
      <c r="G216" s="4">
        <f t="shared" si="12"/>
        <v>0</v>
      </c>
      <c r="H216" s="4">
        <f t="shared" si="13"/>
        <v>0</v>
      </c>
      <c r="J216" s="2">
        <v>0.21015</v>
      </c>
      <c r="L216" s="5">
        <f t="shared" si="14"/>
        <v>0.43665762162162164</v>
      </c>
      <c r="M216" s="5">
        <f t="shared" si="15"/>
        <v>0</v>
      </c>
      <c r="N216" s="5">
        <f t="shared" si="16"/>
        <v>0</v>
      </c>
    </row>
    <row r="217" spans="1:14" ht="15.75">
      <c r="A217" s="2">
        <v>1700</v>
      </c>
      <c r="B217" s="23">
        <v>118.6</v>
      </c>
      <c r="F217" s="5">
        <f t="shared" si="17"/>
        <v>2.5643243243243243</v>
      </c>
      <c r="G217" s="4">
        <f t="shared" si="12"/>
        <v>0</v>
      </c>
      <c r="H217" s="4">
        <f t="shared" si="13"/>
        <v>0</v>
      </c>
      <c r="J217" s="2">
        <v>0.21015</v>
      </c>
      <c r="L217" s="5">
        <f t="shared" si="14"/>
        <v>0.5388927567567567</v>
      </c>
      <c r="M217" s="5">
        <f t="shared" si="15"/>
        <v>0</v>
      </c>
      <c r="N217" s="5">
        <f t="shared" si="16"/>
        <v>0</v>
      </c>
    </row>
    <row r="218" spans="1:14" ht="15.75">
      <c r="A218" s="2">
        <v>1701</v>
      </c>
      <c r="B218" s="23">
        <v>99.6</v>
      </c>
      <c r="F218" s="5">
        <f t="shared" si="17"/>
        <v>2.1535135135135133</v>
      </c>
      <c r="G218" s="4">
        <f t="shared" si="12"/>
        <v>0</v>
      </c>
      <c r="H218" s="4">
        <f t="shared" si="13"/>
        <v>0</v>
      </c>
      <c r="J218" s="2">
        <v>0.21015</v>
      </c>
      <c r="L218" s="5">
        <f t="shared" si="14"/>
        <v>0.4525608648648648</v>
      </c>
      <c r="M218" s="5">
        <f t="shared" si="15"/>
        <v>0</v>
      </c>
      <c r="N218" s="5">
        <f t="shared" si="16"/>
        <v>0</v>
      </c>
    </row>
    <row r="219" spans="1:14" ht="15.75">
      <c r="A219" s="2">
        <v>1702</v>
      </c>
      <c r="B219" s="23">
        <v>66.5</v>
      </c>
      <c r="F219" s="5">
        <f t="shared" si="17"/>
        <v>1.4378378378378378</v>
      </c>
      <c r="G219" s="4">
        <f t="shared" si="12"/>
        <v>0</v>
      </c>
      <c r="H219" s="4">
        <f t="shared" si="13"/>
        <v>0</v>
      </c>
      <c r="J219" s="2">
        <v>0.21015</v>
      </c>
      <c r="L219" s="5">
        <f t="shared" si="14"/>
        <v>0.30216162162162163</v>
      </c>
      <c r="M219" s="5">
        <f t="shared" si="15"/>
        <v>0</v>
      </c>
      <c r="N219" s="5">
        <f t="shared" si="16"/>
        <v>0</v>
      </c>
    </row>
    <row r="220" spans="1:14" ht="15.75">
      <c r="A220" s="2">
        <v>1703</v>
      </c>
      <c r="B220" s="23">
        <v>84.7</v>
      </c>
      <c r="F220" s="5">
        <f t="shared" si="17"/>
        <v>1.8313513513513515</v>
      </c>
      <c r="G220" s="4">
        <f t="shared" si="12"/>
        <v>0</v>
      </c>
      <c r="H220" s="4">
        <f t="shared" si="13"/>
        <v>0</v>
      </c>
      <c r="J220" s="2">
        <v>0.21015</v>
      </c>
      <c r="L220" s="5">
        <f t="shared" si="14"/>
        <v>0.3848584864864865</v>
      </c>
      <c r="M220" s="5">
        <f t="shared" si="15"/>
        <v>0</v>
      </c>
      <c r="N220" s="5">
        <f t="shared" si="16"/>
        <v>0</v>
      </c>
    </row>
    <row r="221" spans="1:14" ht="15.75">
      <c r="A221" s="2">
        <v>1704</v>
      </c>
      <c r="B221" s="23">
        <v>111.1</v>
      </c>
      <c r="F221" s="5">
        <f t="shared" si="17"/>
        <v>2.402162162162162</v>
      </c>
      <c r="G221" s="4">
        <f t="shared" si="12"/>
        <v>0</v>
      </c>
      <c r="H221" s="4">
        <f t="shared" si="13"/>
        <v>0</v>
      </c>
      <c r="J221" s="2">
        <v>0.21015</v>
      </c>
      <c r="L221" s="5">
        <f t="shared" si="14"/>
        <v>0.5048143783783784</v>
      </c>
      <c r="M221" s="5">
        <f t="shared" si="15"/>
        <v>0</v>
      </c>
      <c r="N221" s="5">
        <f t="shared" si="16"/>
        <v>0</v>
      </c>
    </row>
    <row r="222" spans="1:14" ht="15.75">
      <c r="A222" s="2">
        <v>1705</v>
      </c>
      <c r="B222" s="23">
        <v>68.1</v>
      </c>
      <c r="C222" s="4">
        <v>1.61</v>
      </c>
      <c r="D222" s="4">
        <v>0.86</v>
      </c>
      <c r="F222" s="5">
        <f t="shared" si="17"/>
        <v>1.4724324324324323</v>
      </c>
      <c r="G222" s="4">
        <f t="shared" si="12"/>
        <v>2.875</v>
      </c>
      <c r="H222" s="4">
        <f t="shared" si="13"/>
        <v>1.5357142857142856</v>
      </c>
      <c r="J222" s="2">
        <v>0.21015</v>
      </c>
      <c r="L222" s="5">
        <f t="shared" si="14"/>
        <v>0.30943167567567564</v>
      </c>
      <c r="M222" s="5">
        <f t="shared" si="15"/>
        <v>0.60418125</v>
      </c>
      <c r="N222" s="5">
        <f t="shared" si="16"/>
        <v>0.32273035714285714</v>
      </c>
    </row>
    <row r="223" spans="1:14" ht="15.75">
      <c r="A223" s="2">
        <v>1706</v>
      </c>
      <c r="B223" s="23">
        <v>68.6</v>
      </c>
      <c r="C223" s="4">
        <v>1.72</v>
      </c>
      <c r="D223" s="4">
        <v>0.87</v>
      </c>
      <c r="F223" s="5">
        <f t="shared" si="17"/>
        <v>1.4832432432432432</v>
      </c>
      <c r="G223" s="4">
        <f t="shared" si="12"/>
        <v>3.071428571428571</v>
      </c>
      <c r="H223" s="4">
        <f t="shared" si="13"/>
        <v>1.5535714285714284</v>
      </c>
      <c r="J223" s="2">
        <v>0.21015</v>
      </c>
      <c r="L223" s="5">
        <f t="shared" si="14"/>
        <v>0.31170356756756756</v>
      </c>
      <c r="M223" s="5">
        <f t="shared" si="15"/>
        <v>0.6454607142857143</v>
      </c>
      <c r="N223" s="5">
        <f t="shared" si="16"/>
        <v>0.32648303571428566</v>
      </c>
    </row>
    <row r="224" spans="1:14" ht="15.75">
      <c r="A224" s="2">
        <v>1707</v>
      </c>
      <c r="B224" s="23">
        <v>119.9</v>
      </c>
      <c r="C224" s="4">
        <v>1.96</v>
      </c>
      <c r="D224" s="4">
        <v>1.21</v>
      </c>
      <c r="F224" s="5">
        <f t="shared" si="17"/>
        <v>2.5924324324324326</v>
      </c>
      <c r="G224" s="4">
        <f t="shared" si="12"/>
        <v>3.4999999999999996</v>
      </c>
      <c r="H224" s="4">
        <f t="shared" si="13"/>
        <v>2.1607142857142856</v>
      </c>
      <c r="J224" s="2">
        <v>0.21015</v>
      </c>
      <c r="L224" s="5">
        <f t="shared" si="14"/>
        <v>0.5447996756756757</v>
      </c>
      <c r="M224" s="5">
        <f t="shared" si="15"/>
        <v>0.7355249999999999</v>
      </c>
      <c r="N224" s="5">
        <f t="shared" si="16"/>
        <v>0.4540741071428571</v>
      </c>
    </row>
    <row r="225" spans="1:14" ht="15.75">
      <c r="A225" s="2">
        <v>1708</v>
      </c>
      <c r="B225" s="23">
        <v>76.2</v>
      </c>
      <c r="C225" s="4">
        <v>1.85</v>
      </c>
      <c r="D225" s="4">
        <v>1.27</v>
      </c>
      <c r="F225" s="5">
        <f t="shared" si="17"/>
        <v>1.6475675675675676</v>
      </c>
      <c r="G225" s="4">
        <f t="shared" si="12"/>
        <v>3.3035714285714284</v>
      </c>
      <c r="H225" s="4">
        <f t="shared" si="13"/>
        <v>2.267857142857143</v>
      </c>
      <c r="J225" s="2">
        <v>0.21015</v>
      </c>
      <c r="L225" s="5">
        <f t="shared" si="14"/>
        <v>0.34623632432432433</v>
      </c>
      <c r="M225" s="5">
        <f t="shared" si="15"/>
        <v>0.6942455357142857</v>
      </c>
      <c r="N225" s="5">
        <f t="shared" si="16"/>
        <v>0.47659017857142855</v>
      </c>
    </row>
    <row r="226" spans="1:14" ht="15.75">
      <c r="A226" s="2">
        <v>1709</v>
      </c>
      <c r="B226" s="23">
        <v>86.2</v>
      </c>
      <c r="C226" s="4">
        <v>2.4</v>
      </c>
      <c r="D226" s="4">
        <v>1.63</v>
      </c>
      <c r="F226" s="5">
        <f t="shared" si="17"/>
        <v>1.8637837837837838</v>
      </c>
      <c r="G226" s="4">
        <f t="shared" si="12"/>
        <v>4.285714285714286</v>
      </c>
      <c r="H226" s="4">
        <f t="shared" si="13"/>
        <v>2.910714285714285</v>
      </c>
      <c r="J226" s="2">
        <v>0.21015</v>
      </c>
      <c r="L226" s="5">
        <f t="shared" si="14"/>
        <v>0.39167416216216216</v>
      </c>
      <c r="M226" s="5">
        <f t="shared" si="15"/>
        <v>0.9006428571428571</v>
      </c>
      <c r="N226" s="5">
        <f t="shared" si="16"/>
        <v>0.611686607142857</v>
      </c>
    </row>
    <row r="227" spans="1:14" ht="15.75">
      <c r="A227" s="2">
        <v>1710</v>
      </c>
      <c r="B227" s="23">
        <v>73</v>
      </c>
      <c r="C227" s="4">
        <v>1.85</v>
      </c>
      <c r="D227" s="4">
        <v>1.35</v>
      </c>
      <c r="F227" s="5">
        <f t="shared" si="17"/>
        <v>1.5783783783783785</v>
      </c>
      <c r="G227" s="4">
        <f t="shared" si="12"/>
        <v>3.3035714285714284</v>
      </c>
      <c r="H227" s="4">
        <f t="shared" si="13"/>
        <v>2.4107142857142856</v>
      </c>
      <c r="J227" s="2">
        <v>0.21015</v>
      </c>
      <c r="L227" s="5">
        <f t="shared" si="14"/>
        <v>0.33169621621621626</v>
      </c>
      <c r="M227" s="5">
        <f t="shared" si="15"/>
        <v>0.6942455357142857</v>
      </c>
      <c r="N227" s="5">
        <f t="shared" si="16"/>
        <v>0.5066116071428571</v>
      </c>
    </row>
    <row r="228" spans="1:14" ht="15.75">
      <c r="A228" s="2">
        <v>1711</v>
      </c>
      <c r="B228" s="23">
        <v>77.5</v>
      </c>
      <c r="F228" s="5">
        <f t="shared" si="17"/>
        <v>1.6756756756756757</v>
      </c>
      <c r="G228" s="4">
        <f t="shared" si="12"/>
        <v>0</v>
      </c>
      <c r="H228" s="4">
        <f t="shared" si="13"/>
        <v>0</v>
      </c>
      <c r="J228" s="2">
        <v>0.21015</v>
      </c>
      <c r="L228" s="5">
        <f t="shared" si="14"/>
        <v>0.35214324324324325</v>
      </c>
      <c r="M228" s="5">
        <f t="shared" si="15"/>
        <v>0</v>
      </c>
      <c r="N228" s="5">
        <f t="shared" si="16"/>
        <v>0</v>
      </c>
    </row>
    <row r="229" spans="1:14" ht="15.75">
      <c r="A229" s="2">
        <v>1712</v>
      </c>
      <c r="B229" s="23">
        <v>120.4</v>
      </c>
      <c r="F229" s="5">
        <f t="shared" si="17"/>
        <v>2.6032432432432433</v>
      </c>
      <c r="G229" s="4">
        <f t="shared" si="12"/>
        <v>0</v>
      </c>
      <c r="H229" s="4">
        <f t="shared" si="13"/>
        <v>0</v>
      </c>
      <c r="J229" s="2">
        <v>0.21015</v>
      </c>
      <c r="L229" s="5">
        <f t="shared" si="14"/>
        <v>0.5470715675675676</v>
      </c>
      <c r="M229" s="5">
        <f t="shared" si="15"/>
        <v>0</v>
      </c>
      <c r="N229" s="5">
        <f t="shared" si="16"/>
        <v>0</v>
      </c>
    </row>
    <row r="230" spans="1:14" ht="15.75">
      <c r="A230" s="2">
        <v>1713</v>
      </c>
      <c r="B230" s="23">
        <v>116</v>
      </c>
      <c r="F230" s="5">
        <f t="shared" si="17"/>
        <v>2.5081081081081082</v>
      </c>
      <c r="G230" s="4">
        <f t="shared" si="12"/>
        <v>0</v>
      </c>
      <c r="H230" s="4">
        <f t="shared" si="13"/>
        <v>0</v>
      </c>
      <c r="J230" s="2">
        <v>0.21015</v>
      </c>
      <c r="L230" s="5">
        <f t="shared" si="14"/>
        <v>0.527078918918919</v>
      </c>
      <c r="M230" s="5">
        <f t="shared" si="15"/>
        <v>0</v>
      </c>
      <c r="N230" s="5">
        <f t="shared" si="16"/>
        <v>0</v>
      </c>
    </row>
    <row r="231" spans="1:14" ht="15.75">
      <c r="A231" s="2">
        <v>1714</v>
      </c>
      <c r="B231" s="23">
        <v>97.3</v>
      </c>
      <c r="F231" s="5">
        <f t="shared" si="17"/>
        <v>2.1037837837837836</v>
      </c>
      <c r="G231" s="4">
        <f t="shared" si="12"/>
        <v>0</v>
      </c>
      <c r="H231" s="4">
        <f t="shared" si="13"/>
        <v>0</v>
      </c>
      <c r="J231" s="2">
        <v>0.21015</v>
      </c>
      <c r="L231" s="5">
        <f t="shared" si="14"/>
        <v>0.44211016216216215</v>
      </c>
      <c r="M231" s="5">
        <f t="shared" si="15"/>
        <v>0</v>
      </c>
      <c r="N231" s="5">
        <f t="shared" si="16"/>
        <v>0</v>
      </c>
    </row>
    <row r="232" spans="1:14" ht="15.75">
      <c r="A232" s="2">
        <v>1715</v>
      </c>
      <c r="B232" s="23">
        <v>83</v>
      </c>
      <c r="C232" s="4">
        <v>1.97</v>
      </c>
      <c r="D232" s="4">
        <v>1.09</v>
      </c>
      <c r="F232" s="5">
        <f t="shared" si="17"/>
        <v>1.7945945945945947</v>
      </c>
      <c r="G232" s="4">
        <f t="shared" si="12"/>
        <v>3.5178571428571423</v>
      </c>
      <c r="H232" s="4">
        <f t="shared" si="13"/>
        <v>1.9464285714285714</v>
      </c>
      <c r="J232" s="2">
        <v>0.21015</v>
      </c>
      <c r="L232" s="5">
        <f t="shared" si="14"/>
        <v>0.3771340540540541</v>
      </c>
      <c r="M232" s="5">
        <f t="shared" si="15"/>
        <v>0.7392776785714285</v>
      </c>
      <c r="N232" s="5">
        <f t="shared" si="16"/>
        <v>0.40904196428571427</v>
      </c>
    </row>
    <row r="233" spans="1:14" ht="15.75">
      <c r="A233" s="2">
        <v>1716</v>
      </c>
      <c r="B233" s="23">
        <v>83.8</v>
      </c>
      <c r="C233" s="4">
        <v>2.01</v>
      </c>
      <c r="D233" s="4">
        <v>1.23</v>
      </c>
      <c r="F233" s="5">
        <f t="shared" si="17"/>
        <v>1.8118918918918918</v>
      </c>
      <c r="G233" s="4">
        <f t="shared" si="12"/>
        <v>3.5892857142857135</v>
      </c>
      <c r="H233" s="4">
        <f t="shared" si="13"/>
        <v>2.196428571428571</v>
      </c>
      <c r="J233" s="2">
        <v>0.21015</v>
      </c>
      <c r="L233" s="5">
        <f t="shared" si="14"/>
        <v>0.3807690810810811</v>
      </c>
      <c r="M233" s="5">
        <f t="shared" si="15"/>
        <v>0.7542883928571427</v>
      </c>
      <c r="N233" s="5">
        <f t="shared" si="16"/>
        <v>0.4615794642857142</v>
      </c>
    </row>
    <row r="234" spans="1:14" ht="15.75">
      <c r="A234" s="2">
        <v>1717</v>
      </c>
      <c r="B234" s="23">
        <v>86.3</v>
      </c>
      <c r="C234" s="4">
        <v>2.04</v>
      </c>
      <c r="D234" s="4">
        <v>1.19</v>
      </c>
      <c r="F234" s="5">
        <f t="shared" si="17"/>
        <v>1.865945945945946</v>
      </c>
      <c r="G234" s="4">
        <f t="shared" si="12"/>
        <v>3.642857142857143</v>
      </c>
      <c r="H234" s="4">
        <f t="shared" si="13"/>
        <v>2.1249999999999996</v>
      </c>
      <c r="J234" s="2">
        <v>0.21015</v>
      </c>
      <c r="L234" s="5">
        <f t="shared" si="14"/>
        <v>0.3921285405405406</v>
      </c>
      <c r="M234" s="5">
        <f t="shared" si="15"/>
        <v>0.7655464285714285</v>
      </c>
      <c r="N234" s="5">
        <f t="shared" si="16"/>
        <v>0.4465687499999999</v>
      </c>
    </row>
    <row r="235" spans="1:14" ht="15.75">
      <c r="A235" s="2">
        <v>1718</v>
      </c>
      <c r="B235" s="23">
        <v>131.8</v>
      </c>
      <c r="C235" s="4">
        <v>2.58</v>
      </c>
      <c r="D235" s="4">
        <v>1.61</v>
      </c>
      <c r="F235" s="5">
        <f t="shared" si="17"/>
        <v>2.84972972972973</v>
      </c>
      <c r="G235" s="4">
        <f t="shared" si="12"/>
        <v>4.607142857142857</v>
      </c>
      <c r="H235" s="4">
        <f t="shared" si="13"/>
        <v>2.875</v>
      </c>
      <c r="J235" s="2">
        <v>0.21015</v>
      </c>
      <c r="L235" s="5">
        <f t="shared" si="14"/>
        <v>0.5988707027027027</v>
      </c>
      <c r="M235" s="5">
        <f t="shared" si="15"/>
        <v>0.9681910714285714</v>
      </c>
      <c r="N235" s="5">
        <f t="shared" si="16"/>
        <v>0.60418125</v>
      </c>
    </row>
    <row r="236" spans="1:14" ht="15.75">
      <c r="A236" s="2">
        <v>1719</v>
      </c>
      <c r="B236" s="23">
        <v>130.4</v>
      </c>
      <c r="C236" s="4">
        <v>2.71</v>
      </c>
      <c r="D236" s="4">
        <v>1.44</v>
      </c>
      <c r="F236" s="5">
        <f t="shared" si="17"/>
        <v>2.8194594594594595</v>
      </c>
      <c r="G236" s="4">
        <f t="shared" si="12"/>
        <v>4.8392857142857135</v>
      </c>
      <c r="H236" s="4">
        <f t="shared" si="13"/>
        <v>2.571428571428571</v>
      </c>
      <c r="J236" s="2">
        <v>0.21015</v>
      </c>
      <c r="L236" s="5">
        <f t="shared" si="14"/>
        <v>0.5925094054054054</v>
      </c>
      <c r="M236" s="5">
        <f t="shared" si="15"/>
        <v>1.0169758928571426</v>
      </c>
      <c r="N236" s="5">
        <f t="shared" si="16"/>
        <v>0.5403857142857142</v>
      </c>
    </row>
    <row r="237" spans="1:14" ht="15.75">
      <c r="A237" s="2">
        <v>1720</v>
      </c>
      <c r="B237" s="23">
        <v>152</v>
      </c>
      <c r="C237" s="4">
        <v>2.31</v>
      </c>
      <c r="D237" s="4">
        <v>1.19</v>
      </c>
      <c r="F237" s="5">
        <f t="shared" si="17"/>
        <v>3.2864864864864867</v>
      </c>
      <c r="G237" s="4">
        <f t="shared" si="12"/>
        <v>4.125</v>
      </c>
      <c r="H237" s="4">
        <f t="shared" si="13"/>
        <v>2.1249999999999996</v>
      </c>
      <c r="J237" s="2">
        <v>0.21015</v>
      </c>
      <c r="L237" s="5">
        <f t="shared" si="14"/>
        <v>0.6906551351351352</v>
      </c>
      <c r="M237" s="5">
        <f t="shared" si="15"/>
        <v>0.86686875</v>
      </c>
      <c r="N237" s="5">
        <f t="shared" si="16"/>
        <v>0.4465687499999999</v>
      </c>
    </row>
    <row r="238" spans="1:14" ht="15.75">
      <c r="A238" s="2">
        <v>1721</v>
      </c>
      <c r="B238" s="23">
        <v>94.1</v>
      </c>
      <c r="C238" s="4">
        <v>1.67</v>
      </c>
      <c r="D238" s="4">
        <v>0.88</v>
      </c>
      <c r="F238" s="5">
        <f t="shared" si="17"/>
        <v>2.0345945945945947</v>
      </c>
      <c r="G238" s="4">
        <f t="shared" si="12"/>
        <v>2.9821428571428568</v>
      </c>
      <c r="H238" s="4">
        <f t="shared" si="13"/>
        <v>1.5714285714285714</v>
      </c>
      <c r="J238" s="2">
        <v>0.21015</v>
      </c>
      <c r="L238" s="5">
        <f t="shared" si="14"/>
        <v>0.42757005405405407</v>
      </c>
      <c r="M238" s="5">
        <f t="shared" si="15"/>
        <v>0.6266973214285714</v>
      </c>
      <c r="N238" s="5">
        <f t="shared" si="16"/>
        <v>0.3302357142857143</v>
      </c>
    </row>
    <row r="239" spans="1:14" ht="15.75">
      <c r="A239" s="2">
        <v>1722</v>
      </c>
      <c r="B239" s="23">
        <v>71.6</v>
      </c>
      <c r="C239" s="4">
        <v>1.3</v>
      </c>
      <c r="D239" s="4">
        <v>0.7</v>
      </c>
      <c r="F239" s="5">
        <f t="shared" si="17"/>
        <v>1.548108108108108</v>
      </c>
      <c r="G239" s="4">
        <f t="shared" si="12"/>
        <v>2.321428571428571</v>
      </c>
      <c r="H239" s="4">
        <f t="shared" si="13"/>
        <v>1.2499999999999998</v>
      </c>
      <c r="J239" s="2">
        <v>0.21015</v>
      </c>
      <c r="L239" s="5">
        <f t="shared" si="14"/>
        <v>0.3253349189189189</v>
      </c>
      <c r="M239" s="5">
        <f t="shared" si="15"/>
        <v>0.48784821428571423</v>
      </c>
      <c r="N239" s="5">
        <f t="shared" si="16"/>
        <v>0.26268749999999996</v>
      </c>
    </row>
    <row r="240" spans="1:14" ht="15.75">
      <c r="A240" s="2">
        <v>1723</v>
      </c>
      <c r="B240" s="23">
        <v>59.4</v>
      </c>
      <c r="C240" s="4">
        <v>1.21</v>
      </c>
      <c r="D240" s="4">
        <v>0.71</v>
      </c>
      <c r="F240" s="5">
        <f t="shared" si="17"/>
        <v>1.2843243243243243</v>
      </c>
      <c r="G240" s="4">
        <f t="shared" si="12"/>
        <v>2.1607142857142856</v>
      </c>
      <c r="H240" s="4">
        <f t="shared" si="13"/>
        <v>1.2678571428571426</v>
      </c>
      <c r="J240" s="2">
        <v>0.21015</v>
      </c>
      <c r="L240" s="5">
        <f t="shared" si="14"/>
        <v>0.26990075675675673</v>
      </c>
      <c r="M240" s="5">
        <f t="shared" si="15"/>
        <v>0.4540741071428571</v>
      </c>
      <c r="N240" s="5">
        <f t="shared" si="16"/>
        <v>0.26644017857142854</v>
      </c>
    </row>
    <row r="241" spans="1:14" ht="15.75">
      <c r="A241" s="2">
        <v>1724</v>
      </c>
      <c r="B241" s="23">
        <v>73.2</v>
      </c>
      <c r="C241" s="4">
        <v>1.32</v>
      </c>
      <c r="D241" s="4">
        <v>0.87</v>
      </c>
      <c r="F241" s="5">
        <f t="shared" si="17"/>
        <v>1.5827027027027027</v>
      </c>
      <c r="G241" s="4">
        <f t="shared" si="12"/>
        <v>2.357142857142857</v>
      </c>
      <c r="H241" s="4">
        <f t="shared" si="13"/>
        <v>1.5535714285714284</v>
      </c>
      <c r="J241" s="2">
        <v>0.21015</v>
      </c>
      <c r="L241" s="5">
        <f t="shared" si="14"/>
        <v>0.332604972972973</v>
      </c>
      <c r="M241" s="5">
        <f t="shared" si="15"/>
        <v>0.49535357142857145</v>
      </c>
      <c r="N241" s="5">
        <f t="shared" si="16"/>
        <v>0.32648303571428566</v>
      </c>
    </row>
    <row r="242" spans="1:14" ht="15.75">
      <c r="A242" s="2">
        <v>1725</v>
      </c>
      <c r="B242" s="23">
        <v>78</v>
      </c>
      <c r="C242" s="4">
        <v>1.51</v>
      </c>
      <c r="D242" s="4">
        <v>1.1</v>
      </c>
      <c r="F242" s="5">
        <f t="shared" si="17"/>
        <v>1.6864864864864866</v>
      </c>
      <c r="G242" s="4">
        <f t="shared" si="12"/>
        <v>2.696428571428571</v>
      </c>
      <c r="H242" s="4">
        <f t="shared" si="13"/>
        <v>1.9642857142857142</v>
      </c>
      <c r="J242" s="2">
        <v>0.21015</v>
      </c>
      <c r="L242" s="5">
        <f t="shared" si="14"/>
        <v>0.3544151351351352</v>
      </c>
      <c r="M242" s="5">
        <f t="shared" si="15"/>
        <v>0.5666544642857142</v>
      </c>
      <c r="N242" s="5">
        <f t="shared" si="16"/>
        <v>0.41279464285714285</v>
      </c>
    </row>
    <row r="243" spans="1:14" ht="15.75">
      <c r="A243" s="2">
        <v>1726</v>
      </c>
      <c r="B243" s="23">
        <v>118.9</v>
      </c>
      <c r="C243" s="4">
        <v>2.28</v>
      </c>
      <c r="D243" s="4">
        <v>1.56</v>
      </c>
      <c r="F243" s="5">
        <f t="shared" si="17"/>
        <v>2.5708108108108108</v>
      </c>
      <c r="G243" s="4">
        <f t="shared" si="12"/>
        <v>4.07142857142857</v>
      </c>
      <c r="H243" s="4">
        <f t="shared" si="13"/>
        <v>2.7857142857142856</v>
      </c>
      <c r="J243" s="2">
        <v>0.21015</v>
      </c>
      <c r="L243" s="5">
        <f t="shared" si="14"/>
        <v>0.5402558918918919</v>
      </c>
      <c r="M243" s="5">
        <f t="shared" si="15"/>
        <v>0.8556107142857141</v>
      </c>
      <c r="N243" s="5">
        <f t="shared" si="16"/>
        <v>0.5854178571428571</v>
      </c>
    </row>
    <row r="244" spans="1:14" ht="15.75">
      <c r="A244" s="2">
        <v>1727</v>
      </c>
      <c r="B244" s="23">
        <v>117.3</v>
      </c>
      <c r="C244" s="4">
        <v>1.77</v>
      </c>
      <c r="D244" s="4">
        <v>1.25</v>
      </c>
      <c r="F244" s="5">
        <f t="shared" si="17"/>
        <v>2.536216216216216</v>
      </c>
      <c r="G244" s="4">
        <f t="shared" si="12"/>
        <v>3.1607142857142856</v>
      </c>
      <c r="H244" s="4">
        <f t="shared" si="13"/>
        <v>2.2321428571428568</v>
      </c>
      <c r="J244" s="2">
        <v>0.21015</v>
      </c>
      <c r="L244" s="5">
        <f t="shared" si="14"/>
        <v>0.5329858378378378</v>
      </c>
      <c r="M244" s="5">
        <f t="shared" si="15"/>
        <v>0.6642241071428572</v>
      </c>
      <c r="N244" s="5">
        <f t="shared" si="16"/>
        <v>0.46908482142857133</v>
      </c>
    </row>
    <row r="245" spans="1:14" ht="15.75">
      <c r="A245" s="2">
        <v>1728</v>
      </c>
      <c r="B245" s="23">
        <v>125.9</v>
      </c>
      <c r="C245" s="4">
        <v>1.65</v>
      </c>
      <c r="D245" s="4">
        <v>1.05</v>
      </c>
      <c r="F245" s="5">
        <f t="shared" si="17"/>
        <v>2.7221621621621623</v>
      </c>
      <c r="G245" s="4">
        <f t="shared" si="12"/>
        <v>2.946428571428571</v>
      </c>
      <c r="H245" s="4">
        <f t="shared" si="13"/>
        <v>1.875</v>
      </c>
      <c r="J245" s="2">
        <v>0.21015</v>
      </c>
      <c r="L245" s="5">
        <f t="shared" si="14"/>
        <v>0.5720623783783785</v>
      </c>
      <c r="M245" s="5">
        <f t="shared" si="15"/>
        <v>0.6191919642857142</v>
      </c>
      <c r="N245" s="5">
        <f t="shared" si="16"/>
        <v>0.39403125</v>
      </c>
    </row>
    <row r="246" spans="1:14" ht="15.75">
      <c r="A246" s="2">
        <v>1729</v>
      </c>
      <c r="B246" s="23">
        <v>97.9</v>
      </c>
      <c r="C246" s="4">
        <v>1.45</v>
      </c>
      <c r="D246" s="4">
        <v>0.95</v>
      </c>
      <c r="F246" s="5">
        <f t="shared" si="17"/>
        <v>2.116756756756757</v>
      </c>
      <c r="G246" s="4">
        <f t="shared" si="12"/>
        <v>2.589285714285714</v>
      </c>
      <c r="H246" s="4">
        <f t="shared" si="13"/>
        <v>1.6964285714285712</v>
      </c>
      <c r="J246" s="2">
        <v>0.21015</v>
      </c>
      <c r="L246" s="5">
        <f t="shared" si="14"/>
        <v>0.4448364324324325</v>
      </c>
      <c r="M246" s="5">
        <f t="shared" si="15"/>
        <v>0.5441383928571428</v>
      </c>
      <c r="N246" s="5">
        <f t="shared" si="16"/>
        <v>0.35650446428571425</v>
      </c>
    </row>
    <row r="247" spans="1:14" ht="15.75">
      <c r="A247" s="2">
        <v>1730</v>
      </c>
      <c r="B247" s="23">
        <v>86.8</v>
      </c>
      <c r="C247" s="4">
        <v>1.45</v>
      </c>
      <c r="D247" s="4">
        <v>0.99</v>
      </c>
      <c r="F247" s="5">
        <f t="shared" si="17"/>
        <v>1.8767567567567567</v>
      </c>
      <c r="G247" s="4">
        <f t="shared" si="12"/>
        <v>2.589285714285714</v>
      </c>
      <c r="H247" s="4">
        <f t="shared" si="13"/>
        <v>1.7678571428571426</v>
      </c>
      <c r="J247" s="2">
        <v>0.21015</v>
      </c>
      <c r="L247" s="5">
        <f t="shared" si="14"/>
        <v>0.39440043243243245</v>
      </c>
      <c r="M247" s="5">
        <f t="shared" si="15"/>
        <v>0.5441383928571428</v>
      </c>
      <c r="N247" s="5">
        <f t="shared" si="16"/>
        <v>0.3715151785714285</v>
      </c>
    </row>
    <row r="248" spans="1:14" ht="15.75">
      <c r="A248" s="2">
        <v>1731</v>
      </c>
      <c r="B248" s="23">
        <v>95.3</v>
      </c>
      <c r="C248" s="4">
        <v>1.64</v>
      </c>
      <c r="D248" s="4">
        <v>1.99</v>
      </c>
      <c r="F248" s="5">
        <f t="shared" si="17"/>
        <v>2.0605405405405404</v>
      </c>
      <c r="G248" s="4">
        <f t="shared" si="12"/>
        <v>2.928571428571428</v>
      </c>
      <c r="H248" s="4">
        <f t="shared" si="13"/>
        <v>3.5535714285714284</v>
      </c>
      <c r="J248" s="2">
        <v>0.21015</v>
      </c>
      <c r="L248" s="5">
        <f t="shared" si="14"/>
        <v>0.4330225945945946</v>
      </c>
      <c r="M248" s="5">
        <f t="shared" si="15"/>
        <v>0.6154392857142856</v>
      </c>
      <c r="N248" s="5">
        <f t="shared" si="16"/>
        <v>0.7467830357142857</v>
      </c>
    </row>
    <row r="249" spans="1:14" ht="15.75">
      <c r="A249" s="2">
        <v>1732</v>
      </c>
      <c r="B249" s="23">
        <v>81.7</v>
      </c>
      <c r="C249" s="4">
        <v>1.45</v>
      </c>
      <c r="D249" s="4">
        <v>1.01</v>
      </c>
      <c r="F249" s="5">
        <f t="shared" si="17"/>
        <v>1.7664864864864867</v>
      </c>
      <c r="G249" s="4">
        <f t="shared" si="12"/>
        <v>2.589285714285714</v>
      </c>
      <c r="H249" s="4">
        <f t="shared" si="13"/>
        <v>1.8035714285714284</v>
      </c>
      <c r="J249" s="2">
        <v>0.21015</v>
      </c>
      <c r="L249" s="5">
        <f t="shared" si="14"/>
        <v>0.37122713513513517</v>
      </c>
      <c r="M249" s="5">
        <f t="shared" si="15"/>
        <v>0.5441383928571428</v>
      </c>
      <c r="N249" s="5">
        <f t="shared" si="16"/>
        <v>0.3790205357142857</v>
      </c>
    </row>
    <row r="250" spans="1:14" ht="15.75">
      <c r="A250" s="2">
        <v>1733</v>
      </c>
      <c r="B250" s="23">
        <v>85.8</v>
      </c>
      <c r="C250" s="4">
        <v>1.47</v>
      </c>
      <c r="D250" s="4">
        <v>1.04</v>
      </c>
      <c r="F250" s="5">
        <f t="shared" si="17"/>
        <v>1.855135135135135</v>
      </c>
      <c r="G250" s="4">
        <f t="shared" si="12"/>
        <v>2.6249999999999996</v>
      </c>
      <c r="H250" s="4">
        <f t="shared" si="13"/>
        <v>1.857142857142857</v>
      </c>
      <c r="J250" s="2">
        <v>0.21015</v>
      </c>
      <c r="L250" s="5">
        <f t="shared" si="14"/>
        <v>0.38985664864864866</v>
      </c>
      <c r="M250" s="5">
        <f t="shared" si="15"/>
        <v>0.5516437499999999</v>
      </c>
      <c r="N250" s="5">
        <f t="shared" si="16"/>
        <v>0.3902785714285714</v>
      </c>
    </row>
    <row r="251" spans="1:14" ht="15.75">
      <c r="A251" s="2">
        <v>1734</v>
      </c>
      <c r="B251" s="23">
        <v>65.3</v>
      </c>
      <c r="C251" s="4">
        <v>1.27</v>
      </c>
      <c r="D251" s="4">
        <v>0.85</v>
      </c>
      <c r="F251" s="5">
        <f t="shared" si="17"/>
        <v>1.411891891891892</v>
      </c>
      <c r="G251" s="4">
        <f t="shared" si="12"/>
        <v>2.267857142857143</v>
      </c>
      <c r="H251" s="4">
        <f t="shared" si="13"/>
        <v>1.5178571428571426</v>
      </c>
      <c r="J251" s="2">
        <v>0.21015</v>
      </c>
      <c r="L251" s="5">
        <f t="shared" si="14"/>
        <v>0.29670908108108107</v>
      </c>
      <c r="M251" s="5">
        <f t="shared" si="15"/>
        <v>0.47659017857142855</v>
      </c>
      <c r="N251" s="5">
        <f t="shared" si="16"/>
        <v>0.3189776785714285</v>
      </c>
    </row>
    <row r="252" spans="1:14" ht="15.75">
      <c r="A252" s="2">
        <v>1735</v>
      </c>
      <c r="B252" s="23">
        <v>72</v>
      </c>
      <c r="C252" s="4">
        <v>1.25</v>
      </c>
      <c r="D252" s="4">
        <v>0.9</v>
      </c>
      <c r="F252" s="5">
        <f t="shared" si="17"/>
        <v>1.5567567567567568</v>
      </c>
      <c r="G252" s="4">
        <f t="shared" si="12"/>
        <v>2.2321428571428568</v>
      </c>
      <c r="H252" s="4">
        <f t="shared" si="13"/>
        <v>1.607142857142857</v>
      </c>
      <c r="J252" s="2">
        <v>0.21015</v>
      </c>
      <c r="L252" s="5">
        <f t="shared" si="14"/>
        <v>0.32715243243243247</v>
      </c>
      <c r="M252" s="5">
        <f t="shared" si="15"/>
        <v>0.46908482142857133</v>
      </c>
      <c r="N252" s="5">
        <f t="shared" si="16"/>
        <v>0.3377410714285714</v>
      </c>
    </row>
    <row r="253" spans="1:14" ht="15.75">
      <c r="A253" s="2">
        <v>1736</v>
      </c>
      <c r="C253" s="4">
        <v>1.93</v>
      </c>
      <c r="D253" s="4">
        <v>1.26</v>
      </c>
      <c r="F253" s="5">
        <f t="shared" si="17"/>
        <v>0</v>
      </c>
      <c r="G253" s="4">
        <f t="shared" si="12"/>
        <v>3.446428571428571</v>
      </c>
      <c r="H253" s="4">
        <f t="shared" si="13"/>
        <v>2.25</v>
      </c>
      <c r="J253" s="2">
        <v>0.21015</v>
      </c>
      <c r="L253" s="5">
        <f t="shared" si="14"/>
        <v>0</v>
      </c>
      <c r="M253" s="5">
        <f t="shared" si="15"/>
        <v>0.7242669642857142</v>
      </c>
      <c r="N253" s="5">
        <f t="shared" si="16"/>
        <v>0.4728375</v>
      </c>
    </row>
    <row r="254" spans="1:14" ht="15.75">
      <c r="A254" s="2">
        <v>1737</v>
      </c>
      <c r="C254" s="4">
        <v>1.7</v>
      </c>
      <c r="D254" s="4">
        <v>1.26</v>
      </c>
      <c r="F254" s="5">
        <f t="shared" si="17"/>
        <v>0</v>
      </c>
      <c r="G254" s="4">
        <f t="shared" si="12"/>
        <v>3.035714285714285</v>
      </c>
      <c r="H254" s="4">
        <f t="shared" si="13"/>
        <v>2.25</v>
      </c>
      <c r="J254" s="2">
        <v>0.21015</v>
      </c>
      <c r="L254" s="5">
        <f t="shared" si="14"/>
        <v>0</v>
      </c>
      <c r="M254" s="5">
        <f t="shared" si="15"/>
        <v>0.637955357142857</v>
      </c>
      <c r="N254" s="5">
        <f t="shared" si="16"/>
        <v>0.4728375</v>
      </c>
    </row>
    <row r="255" spans="1:14" ht="15.75">
      <c r="A255" s="2">
        <v>1738</v>
      </c>
      <c r="C255" s="4">
        <v>1.69</v>
      </c>
      <c r="D255" s="4">
        <v>1.21</v>
      </c>
      <c r="F255" s="5">
        <f t="shared" si="17"/>
        <v>0</v>
      </c>
      <c r="G255" s="4">
        <f t="shared" si="12"/>
        <v>3.0178571428571423</v>
      </c>
      <c r="H255" s="4">
        <f t="shared" si="13"/>
        <v>2.1607142857142856</v>
      </c>
      <c r="J255" s="2">
        <v>0.21015</v>
      </c>
      <c r="L255" s="5">
        <f t="shared" si="14"/>
        <v>0</v>
      </c>
      <c r="M255" s="5">
        <f t="shared" si="15"/>
        <v>0.6342026785714284</v>
      </c>
      <c r="N255" s="5">
        <f t="shared" si="16"/>
        <v>0.4540741071428571</v>
      </c>
    </row>
    <row r="256" spans="1:14" ht="15.75">
      <c r="A256" s="2">
        <v>1739</v>
      </c>
      <c r="C256" s="4">
        <v>2.05</v>
      </c>
      <c r="D256" s="4">
        <v>1.38</v>
      </c>
      <c r="F256" s="5">
        <f t="shared" si="17"/>
        <v>0</v>
      </c>
      <c r="G256" s="4">
        <f t="shared" si="12"/>
        <v>3.660714285714285</v>
      </c>
      <c r="H256" s="4">
        <f t="shared" si="13"/>
        <v>2.464285714285714</v>
      </c>
      <c r="J256" s="2">
        <v>0.21015</v>
      </c>
      <c r="L256" s="5">
        <f t="shared" si="14"/>
        <v>0</v>
      </c>
      <c r="M256" s="5">
        <f t="shared" si="15"/>
        <v>0.769299107142857</v>
      </c>
      <c r="N256" s="5">
        <f t="shared" si="16"/>
        <v>0.5178696428571428</v>
      </c>
    </row>
    <row r="257" spans="1:14" ht="15.75">
      <c r="A257" s="2">
        <v>1740</v>
      </c>
      <c r="C257" s="4">
        <v>2.5</v>
      </c>
      <c r="D257" s="4">
        <v>1.55</v>
      </c>
      <c r="F257" s="5">
        <f t="shared" si="17"/>
        <v>0</v>
      </c>
      <c r="G257" s="4">
        <f t="shared" si="12"/>
        <v>4.4642857142857135</v>
      </c>
      <c r="H257" s="4">
        <f t="shared" si="13"/>
        <v>2.767857142857143</v>
      </c>
      <c r="J257" s="2">
        <v>0.21015</v>
      </c>
      <c r="L257" s="5">
        <f t="shared" si="14"/>
        <v>0</v>
      </c>
      <c r="M257" s="5">
        <f t="shared" si="15"/>
        <v>0.9381696428571427</v>
      </c>
      <c r="N257" s="5">
        <f t="shared" si="16"/>
        <v>0.5816651785714285</v>
      </c>
    </row>
    <row r="258" spans="1:14" ht="15.75">
      <c r="A258" s="2">
        <v>1741</v>
      </c>
      <c r="B258" s="23">
        <v>117.3</v>
      </c>
      <c r="C258" s="4">
        <v>2.33</v>
      </c>
      <c r="D258" s="4">
        <v>1.55</v>
      </c>
      <c r="F258" s="5">
        <f t="shared" si="17"/>
        <v>2.536216216216216</v>
      </c>
      <c r="G258" s="4">
        <f t="shared" si="12"/>
        <v>4.160714285714286</v>
      </c>
      <c r="H258" s="4">
        <f t="shared" si="13"/>
        <v>2.767857142857143</v>
      </c>
      <c r="J258" s="2">
        <v>0.21015</v>
      </c>
      <c r="L258" s="5">
        <f t="shared" si="14"/>
        <v>0.5329858378378378</v>
      </c>
      <c r="M258" s="5">
        <f t="shared" si="15"/>
        <v>0.8743741071428571</v>
      </c>
      <c r="N258" s="5">
        <f t="shared" si="16"/>
        <v>0.5816651785714285</v>
      </c>
    </row>
    <row r="259" spans="1:14" ht="15.75">
      <c r="A259" s="2">
        <v>1742</v>
      </c>
      <c r="B259" s="23">
        <v>96</v>
      </c>
      <c r="C259" s="4">
        <v>2.08</v>
      </c>
      <c r="D259" s="4">
        <v>1.48</v>
      </c>
      <c r="F259" s="5">
        <f t="shared" si="17"/>
        <v>2.075675675675676</v>
      </c>
      <c r="G259" s="4">
        <f t="shared" si="12"/>
        <v>3.714285714285714</v>
      </c>
      <c r="H259" s="4">
        <f t="shared" si="13"/>
        <v>2.642857142857143</v>
      </c>
      <c r="J259" s="2">
        <v>0.21015</v>
      </c>
      <c r="L259" s="5">
        <f t="shared" si="14"/>
        <v>0.4362032432432433</v>
      </c>
      <c r="M259" s="5">
        <f t="shared" si="15"/>
        <v>0.7805571428571428</v>
      </c>
      <c r="N259" s="5">
        <f t="shared" si="16"/>
        <v>0.5553964285714286</v>
      </c>
    </row>
    <row r="260" spans="1:14" ht="15.75">
      <c r="A260" s="2">
        <v>1743</v>
      </c>
      <c r="C260" s="4">
        <v>1.98</v>
      </c>
      <c r="D260" s="4">
        <v>1.27</v>
      </c>
      <c r="F260" s="5">
        <f t="shared" si="17"/>
        <v>0</v>
      </c>
      <c r="G260" s="4">
        <f t="shared" si="12"/>
        <v>3.535714285714285</v>
      </c>
      <c r="H260" s="4">
        <f t="shared" si="13"/>
        <v>2.267857142857143</v>
      </c>
      <c r="J260" s="2">
        <v>0.21015</v>
      </c>
      <c r="L260" s="5">
        <f t="shared" si="14"/>
        <v>0</v>
      </c>
      <c r="M260" s="5">
        <f t="shared" si="15"/>
        <v>0.743030357142857</v>
      </c>
      <c r="N260" s="5">
        <f t="shared" si="16"/>
        <v>0.47659017857142855</v>
      </c>
    </row>
    <row r="261" spans="1:14" ht="15.75">
      <c r="A261" s="2">
        <v>1744</v>
      </c>
      <c r="C261" s="4">
        <v>1.9</v>
      </c>
      <c r="D261" s="4">
        <v>1.01</v>
      </c>
      <c r="F261" s="5">
        <f t="shared" si="17"/>
        <v>0</v>
      </c>
      <c r="G261" s="4">
        <f t="shared" si="12"/>
        <v>3.3928571428571423</v>
      </c>
      <c r="H261" s="4">
        <f t="shared" si="13"/>
        <v>1.8035714285714284</v>
      </c>
      <c r="J261" s="2">
        <v>0.21015</v>
      </c>
      <c r="L261" s="5">
        <f t="shared" si="14"/>
        <v>0</v>
      </c>
      <c r="M261" s="5">
        <f t="shared" si="15"/>
        <v>0.7130089285714285</v>
      </c>
      <c r="N261" s="5">
        <f t="shared" si="16"/>
        <v>0.3790205357142857</v>
      </c>
    </row>
    <row r="262" spans="1:14" ht="15.75">
      <c r="A262" s="2">
        <v>1745</v>
      </c>
      <c r="C262" s="4">
        <v>2.09</v>
      </c>
      <c r="D262" s="4">
        <v>1.31</v>
      </c>
      <c r="F262" s="5">
        <f t="shared" si="17"/>
        <v>0</v>
      </c>
      <c r="G262" s="4">
        <f t="shared" si="12"/>
        <v>3.7321428571428563</v>
      </c>
      <c r="H262" s="4">
        <f t="shared" si="13"/>
        <v>2.339285714285714</v>
      </c>
      <c r="J262" s="2">
        <v>0.21015</v>
      </c>
      <c r="L262" s="5">
        <f t="shared" si="14"/>
        <v>0</v>
      </c>
      <c r="M262" s="5">
        <f t="shared" si="15"/>
        <v>0.7843098214285713</v>
      </c>
      <c r="N262" s="5">
        <f t="shared" si="16"/>
        <v>0.4916008928571428</v>
      </c>
    </row>
    <row r="263" spans="1:14" ht="15.75">
      <c r="A263" s="2">
        <v>1746</v>
      </c>
      <c r="C263" s="4">
        <v>2.32</v>
      </c>
      <c r="D263" s="4">
        <v>1.69</v>
      </c>
      <c r="F263" s="5">
        <f t="shared" si="17"/>
        <v>0</v>
      </c>
      <c r="G263" s="4">
        <f t="shared" si="12"/>
        <v>4.142857142857142</v>
      </c>
      <c r="H263" s="4">
        <f t="shared" si="13"/>
        <v>3.0178571428571423</v>
      </c>
      <c r="J263" s="2">
        <v>0.21015</v>
      </c>
      <c r="L263" s="5">
        <f t="shared" si="14"/>
        <v>0</v>
      </c>
      <c r="M263" s="5">
        <f t="shared" si="15"/>
        <v>0.8706214285714284</v>
      </c>
      <c r="N263" s="5">
        <f t="shared" si="16"/>
        <v>0.6342026785714284</v>
      </c>
    </row>
    <row r="264" spans="1:14" ht="15.75">
      <c r="A264" s="2">
        <v>1747</v>
      </c>
      <c r="C264" s="4">
        <v>1.94</v>
      </c>
      <c r="D264" s="4">
        <v>1.21</v>
      </c>
      <c r="F264" s="5">
        <f t="shared" si="17"/>
        <v>0</v>
      </c>
      <c r="G264" s="4">
        <f t="shared" si="12"/>
        <v>3.464285714285714</v>
      </c>
      <c r="H264" s="4">
        <f t="shared" si="13"/>
        <v>2.1607142857142856</v>
      </c>
      <c r="J264" s="2">
        <v>0.21015</v>
      </c>
      <c r="L264" s="5">
        <f t="shared" si="14"/>
        <v>0</v>
      </c>
      <c r="M264" s="5">
        <f t="shared" si="15"/>
        <v>0.7280196428571428</v>
      </c>
      <c r="N264" s="5">
        <f t="shared" si="16"/>
        <v>0.4540741071428571</v>
      </c>
    </row>
    <row r="265" spans="1:14" ht="15.75">
      <c r="A265" s="2">
        <v>1748</v>
      </c>
      <c r="C265" s="4">
        <v>1.98</v>
      </c>
      <c r="D265" s="4">
        <v>1.29</v>
      </c>
      <c r="F265" s="5">
        <f t="shared" si="17"/>
        <v>0</v>
      </c>
      <c r="G265" s="4">
        <f t="shared" si="12"/>
        <v>3.535714285714285</v>
      </c>
      <c r="H265" s="4">
        <f t="shared" si="13"/>
        <v>2.3035714285714284</v>
      </c>
      <c r="J265" s="2">
        <v>0.21015</v>
      </c>
      <c r="L265" s="5">
        <f t="shared" si="14"/>
        <v>0</v>
      </c>
      <c r="M265" s="5">
        <f t="shared" si="15"/>
        <v>0.743030357142857</v>
      </c>
      <c r="N265" s="5">
        <f t="shared" si="16"/>
        <v>0.4840955357142857</v>
      </c>
    </row>
    <row r="266" spans="1:14" ht="15.75">
      <c r="A266" s="2">
        <v>1749</v>
      </c>
      <c r="C266" s="4">
        <v>1.65</v>
      </c>
      <c r="D266" s="4">
        <v>1.12</v>
      </c>
      <c r="F266" s="5">
        <f t="shared" si="17"/>
        <v>0</v>
      </c>
      <c r="G266" s="4">
        <f t="shared" si="12"/>
        <v>2.946428571428571</v>
      </c>
      <c r="H266" s="4">
        <f t="shared" si="13"/>
        <v>2</v>
      </c>
      <c r="J266" s="2">
        <v>0.20481</v>
      </c>
      <c r="L266" s="5">
        <f t="shared" si="14"/>
        <v>0</v>
      </c>
      <c r="M266" s="5">
        <f t="shared" si="15"/>
        <v>0.6034580357142857</v>
      </c>
      <c r="N266" s="5">
        <f t="shared" si="16"/>
        <v>0.40962</v>
      </c>
    </row>
    <row r="267" spans="1:14" ht="15.75">
      <c r="A267" s="2">
        <v>1750</v>
      </c>
      <c r="C267" s="4">
        <v>1.46</v>
      </c>
      <c r="D267" s="4">
        <v>1</v>
      </c>
      <c r="F267" s="5">
        <f t="shared" si="17"/>
        <v>0</v>
      </c>
      <c r="G267" s="4">
        <f t="shared" si="12"/>
        <v>2.6071428571428568</v>
      </c>
      <c r="H267" s="4">
        <f t="shared" si="13"/>
        <v>1.7857142857142856</v>
      </c>
      <c r="J267" s="2">
        <v>0.19514</v>
      </c>
      <c r="L267" s="5">
        <f t="shared" si="14"/>
        <v>0</v>
      </c>
      <c r="M267" s="5">
        <f t="shared" si="15"/>
        <v>0.508757857142857</v>
      </c>
      <c r="N267" s="5">
        <f t="shared" si="16"/>
        <v>0.3484642857142857</v>
      </c>
    </row>
    <row r="268" spans="1:14" ht="15.75">
      <c r="A268" s="2">
        <v>1751</v>
      </c>
      <c r="C268" s="4">
        <v>1.24</v>
      </c>
      <c r="D268" s="4">
        <v>0.9</v>
      </c>
      <c r="F268" s="5">
        <f t="shared" si="17"/>
        <v>0</v>
      </c>
      <c r="G268" s="4">
        <f t="shared" si="12"/>
        <v>2.214285714285714</v>
      </c>
      <c r="H268" s="4">
        <f t="shared" si="13"/>
        <v>1.607142857142857</v>
      </c>
      <c r="J268" s="2">
        <v>0.19514</v>
      </c>
      <c r="L268" s="5">
        <f t="shared" si="14"/>
        <v>0</v>
      </c>
      <c r="M268" s="5">
        <f t="shared" si="15"/>
        <v>0.43209571428571425</v>
      </c>
      <c r="N268" s="5">
        <f t="shared" si="16"/>
        <v>0.3136178571428571</v>
      </c>
    </row>
    <row r="269" spans="1:14" ht="15.75">
      <c r="A269" s="2">
        <v>1752</v>
      </c>
      <c r="C269" s="4">
        <v>1.31</v>
      </c>
      <c r="D269" s="4">
        <v>1.01</v>
      </c>
      <c r="F269" s="5">
        <f t="shared" si="17"/>
        <v>0</v>
      </c>
      <c r="G269" s="4">
        <f t="shared" si="12"/>
        <v>2.339285714285714</v>
      </c>
      <c r="H269" s="4">
        <f t="shared" si="13"/>
        <v>1.8035714285714284</v>
      </c>
      <c r="J269" s="2">
        <v>0.19514</v>
      </c>
      <c r="L269" s="5">
        <f t="shared" si="14"/>
        <v>0</v>
      </c>
      <c r="M269" s="5">
        <f t="shared" si="15"/>
        <v>0.45648821428571423</v>
      </c>
      <c r="N269" s="5">
        <f t="shared" si="16"/>
        <v>0.35194892857142857</v>
      </c>
    </row>
    <row r="270" spans="1:14" ht="15.75">
      <c r="A270" s="2">
        <v>1753</v>
      </c>
      <c r="C270" s="4">
        <v>1.6</v>
      </c>
      <c r="D270" s="4">
        <v>1.25</v>
      </c>
      <c r="F270" s="5">
        <f>B270/61</f>
        <v>0</v>
      </c>
      <c r="G270" s="4">
        <f t="shared" si="12"/>
        <v>2.857142857142857</v>
      </c>
      <c r="H270" s="4">
        <f t="shared" si="13"/>
        <v>2.2321428571428568</v>
      </c>
      <c r="J270" s="2">
        <v>0.19514</v>
      </c>
      <c r="L270" s="5">
        <f t="shared" si="14"/>
        <v>0</v>
      </c>
      <c r="M270" s="5">
        <f t="shared" si="15"/>
        <v>0.5575428571428572</v>
      </c>
      <c r="N270" s="5">
        <f t="shared" si="16"/>
        <v>0.4355803571428571</v>
      </c>
    </row>
    <row r="271" spans="1:14" ht="15.75">
      <c r="A271" s="2">
        <v>1754</v>
      </c>
      <c r="C271" s="4">
        <v>1.67</v>
      </c>
      <c r="D271" s="4">
        <v>1.24</v>
      </c>
      <c r="F271" s="5">
        <f>B271/61</f>
        <v>0</v>
      </c>
      <c r="G271" s="4">
        <f aca="true" t="shared" si="18" ref="G271:G317">C271/0.56</f>
        <v>2.9821428571428568</v>
      </c>
      <c r="H271" s="4">
        <f aca="true" t="shared" si="19" ref="H271:H317">D271/0.56</f>
        <v>2.214285714285714</v>
      </c>
      <c r="J271" s="2">
        <v>0.19514</v>
      </c>
      <c r="L271" s="5">
        <f aca="true" t="shared" si="20" ref="L271:L317">$J271*F271</f>
        <v>0</v>
      </c>
      <c r="M271" s="5">
        <f aca="true" t="shared" si="21" ref="M271:M317">$J271*G271</f>
        <v>0.581935357142857</v>
      </c>
      <c r="N271" s="5">
        <f aca="true" t="shared" si="22" ref="N271:N317">$J271*H271</f>
        <v>0.43209571428571425</v>
      </c>
    </row>
    <row r="272" spans="1:14" ht="15.75">
      <c r="A272" s="2">
        <v>1755</v>
      </c>
      <c r="C272" s="4">
        <v>1.79</v>
      </c>
      <c r="D272" s="4">
        <v>1.25</v>
      </c>
      <c r="F272" s="5">
        <f>B272/61</f>
        <v>0</v>
      </c>
      <c r="G272" s="4">
        <f t="shared" si="18"/>
        <v>3.196428571428571</v>
      </c>
      <c r="H272" s="4">
        <f t="shared" si="19"/>
        <v>2.2321428571428568</v>
      </c>
      <c r="J272" s="2">
        <v>0.19514</v>
      </c>
      <c r="L272" s="5">
        <f t="shared" si="20"/>
        <v>0</v>
      </c>
      <c r="M272" s="5">
        <f t="shared" si="21"/>
        <v>0.6237510714285714</v>
      </c>
      <c r="N272" s="5">
        <f t="shared" si="22"/>
        <v>0.4355803571428571</v>
      </c>
    </row>
    <row r="273" spans="1:14" ht="15.75">
      <c r="A273" s="2">
        <v>1756</v>
      </c>
      <c r="C273" s="4">
        <v>1.8</v>
      </c>
      <c r="D273" s="4">
        <v>1.27</v>
      </c>
      <c r="F273" s="5">
        <f>B273/61</f>
        <v>0</v>
      </c>
      <c r="G273" s="4">
        <f t="shared" si="18"/>
        <v>3.214285714285714</v>
      </c>
      <c r="H273" s="4">
        <f t="shared" si="19"/>
        <v>2.267857142857143</v>
      </c>
      <c r="J273" s="2">
        <v>0.19514</v>
      </c>
      <c r="L273" s="5">
        <f t="shared" si="20"/>
        <v>0</v>
      </c>
      <c r="M273" s="5">
        <f t="shared" si="21"/>
        <v>0.6272357142857142</v>
      </c>
      <c r="N273" s="5">
        <f t="shared" si="22"/>
        <v>0.4425496428571429</v>
      </c>
    </row>
    <row r="274" spans="1:14" ht="15.75">
      <c r="A274" s="2">
        <v>1757</v>
      </c>
      <c r="C274" s="4">
        <v>2.33</v>
      </c>
      <c r="D274" s="4">
        <v>1.78</v>
      </c>
      <c r="F274" s="5">
        <f>B274/61.5</f>
        <v>0</v>
      </c>
      <c r="G274" s="4">
        <f t="shared" si="18"/>
        <v>4.160714285714286</v>
      </c>
      <c r="H274" s="4">
        <f t="shared" si="19"/>
        <v>3.1785714285714284</v>
      </c>
      <c r="J274" s="2">
        <v>0.19514</v>
      </c>
      <c r="L274" s="5">
        <f t="shared" si="20"/>
        <v>0</v>
      </c>
      <c r="M274" s="5">
        <f t="shared" si="21"/>
        <v>0.8119217857142857</v>
      </c>
      <c r="N274" s="5">
        <f t="shared" si="22"/>
        <v>0.6202664285714286</v>
      </c>
    </row>
    <row r="275" spans="1:14" ht="15.75">
      <c r="A275" s="2">
        <v>1758</v>
      </c>
      <c r="C275" s="4">
        <v>2.98</v>
      </c>
      <c r="D275" s="4">
        <v>2.41</v>
      </c>
      <c r="F275" s="5">
        <f aca="true" t="shared" si="23" ref="F275:F317">B275/61.5</f>
        <v>0</v>
      </c>
      <c r="G275" s="4">
        <f t="shared" si="18"/>
        <v>5.321428571428571</v>
      </c>
      <c r="H275" s="4">
        <f t="shared" si="19"/>
        <v>4.303571428571429</v>
      </c>
      <c r="J275" s="2">
        <v>0.19514</v>
      </c>
      <c r="L275" s="5">
        <f t="shared" si="20"/>
        <v>0</v>
      </c>
      <c r="M275" s="5">
        <f t="shared" si="21"/>
        <v>1.0384235714285714</v>
      </c>
      <c r="N275" s="5">
        <f t="shared" si="22"/>
        <v>0.8397989285714287</v>
      </c>
    </row>
    <row r="276" spans="1:14" ht="15.75">
      <c r="A276" s="2">
        <v>1759</v>
      </c>
      <c r="C276" s="4">
        <v>1.92</v>
      </c>
      <c r="D276" s="4">
        <v>1.33</v>
      </c>
      <c r="F276" s="5">
        <f t="shared" si="23"/>
        <v>0</v>
      </c>
      <c r="G276" s="4">
        <f t="shared" si="18"/>
        <v>3.428571428571428</v>
      </c>
      <c r="H276" s="4">
        <f t="shared" si="19"/>
        <v>2.375</v>
      </c>
      <c r="J276" s="2">
        <v>0.19514</v>
      </c>
      <c r="L276" s="5">
        <f t="shared" si="20"/>
        <v>0</v>
      </c>
      <c r="M276" s="5">
        <f t="shared" si="21"/>
        <v>0.6690514285714285</v>
      </c>
      <c r="N276" s="5">
        <f t="shared" si="22"/>
        <v>0.4634575</v>
      </c>
    </row>
    <row r="277" spans="1:14" ht="15.75">
      <c r="A277" s="2">
        <v>1760</v>
      </c>
      <c r="C277" s="4">
        <v>1.79</v>
      </c>
      <c r="D277" s="4">
        <v>1.25</v>
      </c>
      <c r="F277" s="5">
        <f t="shared" si="23"/>
        <v>0</v>
      </c>
      <c r="G277" s="4">
        <f t="shared" si="18"/>
        <v>3.196428571428571</v>
      </c>
      <c r="H277" s="4">
        <f t="shared" si="19"/>
        <v>2.2321428571428568</v>
      </c>
      <c r="J277" s="2">
        <v>0.19514</v>
      </c>
      <c r="L277" s="5">
        <f t="shared" si="20"/>
        <v>0</v>
      </c>
      <c r="M277" s="5">
        <f t="shared" si="21"/>
        <v>0.6237510714285714</v>
      </c>
      <c r="N277" s="5">
        <f t="shared" si="22"/>
        <v>0.4355803571428571</v>
      </c>
    </row>
    <row r="278" spans="1:14" ht="15.75">
      <c r="A278" s="2">
        <v>1761</v>
      </c>
      <c r="C278" s="4">
        <v>1.8</v>
      </c>
      <c r="D278" s="4">
        <v>1.23</v>
      </c>
      <c r="F278" s="5">
        <f t="shared" si="23"/>
        <v>0</v>
      </c>
      <c r="G278" s="4">
        <f t="shared" si="18"/>
        <v>3.214285714285714</v>
      </c>
      <c r="H278" s="4">
        <f t="shared" si="19"/>
        <v>2.196428571428571</v>
      </c>
      <c r="J278" s="2">
        <v>0.19514</v>
      </c>
      <c r="L278" s="5">
        <f t="shared" si="20"/>
        <v>0</v>
      </c>
      <c r="M278" s="5">
        <f t="shared" si="21"/>
        <v>0.6272357142857142</v>
      </c>
      <c r="N278" s="5">
        <f t="shared" si="22"/>
        <v>0.4286110714285714</v>
      </c>
    </row>
    <row r="279" spans="1:14" ht="15.75">
      <c r="A279" s="2">
        <v>1762</v>
      </c>
      <c r="C279" s="4">
        <v>1.82</v>
      </c>
      <c r="D279" s="4">
        <v>1.3</v>
      </c>
      <c r="F279" s="5">
        <f t="shared" si="23"/>
        <v>0</v>
      </c>
      <c r="G279" s="4">
        <f t="shared" si="18"/>
        <v>3.25</v>
      </c>
      <c r="H279" s="4">
        <f t="shared" si="19"/>
        <v>2.321428571428571</v>
      </c>
      <c r="J279" s="2">
        <v>0.19514</v>
      </c>
      <c r="L279" s="5">
        <f t="shared" si="20"/>
        <v>0</v>
      </c>
      <c r="M279" s="5">
        <f t="shared" si="21"/>
        <v>0.634205</v>
      </c>
      <c r="N279" s="5">
        <f t="shared" si="22"/>
        <v>0.4530035714285714</v>
      </c>
    </row>
    <row r="280" spans="1:14" ht="15.75">
      <c r="A280" s="2">
        <v>1763</v>
      </c>
      <c r="C280" s="4">
        <v>1.75</v>
      </c>
      <c r="D280" s="4">
        <v>1.16</v>
      </c>
      <c r="F280" s="5">
        <f t="shared" si="23"/>
        <v>0</v>
      </c>
      <c r="G280" s="4">
        <f t="shared" si="18"/>
        <v>3.1249999999999996</v>
      </c>
      <c r="H280" s="4">
        <f t="shared" si="19"/>
        <v>2.071428571428571</v>
      </c>
      <c r="J280" s="2">
        <v>0.19514</v>
      </c>
      <c r="L280" s="5">
        <f t="shared" si="20"/>
        <v>0</v>
      </c>
      <c r="M280" s="5">
        <f t="shared" si="21"/>
        <v>0.6098125</v>
      </c>
      <c r="N280" s="5">
        <f t="shared" si="22"/>
        <v>0.40421857142857137</v>
      </c>
    </row>
    <row r="281" spans="1:14" ht="15.75">
      <c r="A281" s="2">
        <v>1764</v>
      </c>
      <c r="C281" s="4">
        <v>1.73</v>
      </c>
      <c r="D281" s="4">
        <v>1.02</v>
      </c>
      <c r="F281" s="5">
        <f t="shared" si="23"/>
        <v>0</v>
      </c>
      <c r="G281" s="4">
        <f t="shared" si="18"/>
        <v>3.089285714285714</v>
      </c>
      <c r="H281" s="4">
        <f t="shared" si="19"/>
        <v>1.8214285714285714</v>
      </c>
      <c r="J281" s="2">
        <v>0.19514</v>
      </c>
      <c r="L281" s="5">
        <f t="shared" si="20"/>
        <v>0</v>
      </c>
      <c r="M281" s="5">
        <f t="shared" si="21"/>
        <v>0.6028432142857143</v>
      </c>
      <c r="N281" s="5">
        <f t="shared" si="22"/>
        <v>0.35543357142857146</v>
      </c>
    </row>
    <row r="282" spans="1:14" ht="15.75">
      <c r="A282" s="2">
        <v>1765</v>
      </c>
      <c r="C282" s="4">
        <v>1.96</v>
      </c>
      <c r="D282" s="4">
        <v>1.15</v>
      </c>
      <c r="F282" s="5">
        <f t="shared" si="23"/>
        <v>0</v>
      </c>
      <c r="G282" s="4">
        <f t="shared" si="18"/>
        <v>3.4999999999999996</v>
      </c>
      <c r="H282" s="4">
        <f t="shared" si="19"/>
        <v>2.0535714285714284</v>
      </c>
      <c r="J282" s="2">
        <v>0.19514</v>
      </c>
      <c r="L282" s="5">
        <f t="shared" si="20"/>
        <v>0</v>
      </c>
      <c r="M282" s="5">
        <f t="shared" si="21"/>
        <v>0.68299</v>
      </c>
      <c r="N282" s="5">
        <f t="shared" si="22"/>
        <v>0.40073392857142853</v>
      </c>
    </row>
    <row r="283" spans="1:14" ht="15.75">
      <c r="A283" s="2">
        <v>1766</v>
      </c>
      <c r="C283" s="4">
        <v>2.33</v>
      </c>
      <c r="D283" s="4">
        <v>1.45</v>
      </c>
      <c r="F283" s="5">
        <f t="shared" si="23"/>
        <v>0</v>
      </c>
      <c r="G283" s="4">
        <f t="shared" si="18"/>
        <v>4.160714285714286</v>
      </c>
      <c r="H283" s="4">
        <f t="shared" si="19"/>
        <v>2.589285714285714</v>
      </c>
      <c r="J283" s="2">
        <v>0.19514</v>
      </c>
      <c r="L283" s="5">
        <f t="shared" si="20"/>
        <v>0</v>
      </c>
      <c r="M283" s="5">
        <f t="shared" si="21"/>
        <v>0.8119217857142857</v>
      </c>
      <c r="N283" s="5">
        <f t="shared" si="22"/>
        <v>0.5052732142857143</v>
      </c>
    </row>
    <row r="284" spans="1:14" ht="15.75">
      <c r="A284" s="2">
        <v>1767</v>
      </c>
      <c r="C284" s="4">
        <v>2.5</v>
      </c>
      <c r="D284" s="4">
        <v>1.66</v>
      </c>
      <c r="F284" s="5">
        <f t="shared" si="23"/>
        <v>0</v>
      </c>
      <c r="G284" s="4">
        <f t="shared" si="18"/>
        <v>4.4642857142857135</v>
      </c>
      <c r="H284" s="4">
        <f t="shared" si="19"/>
        <v>2.964285714285714</v>
      </c>
      <c r="J284" s="2">
        <v>0.19491</v>
      </c>
      <c r="L284" s="5">
        <f t="shared" si="20"/>
        <v>0</v>
      </c>
      <c r="M284" s="5">
        <f t="shared" si="21"/>
        <v>0.8701339285714285</v>
      </c>
      <c r="N284" s="5">
        <f t="shared" si="22"/>
        <v>0.5777689285714285</v>
      </c>
    </row>
    <row r="285" spans="1:14" ht="15.75">
      <c r="A285" s="2">
        <v>1768</v>
      </c>
      <c r="C285" s="4">
        <v>2.18</v>
      </c>
      <c r="D285" s="4">
        <v>1.48</v>
      </c>
      <c r="F285" s="5">
        <f t="shared" si="23"/>
        <v>0</v>
      </c>
      <c r="G285" s="4">
        <f t="shared" si="18"/>
        <v>3.892857142857143</v>
      </c>
      <c r="H285" s="4">
        <f t="shared" si="19"/>
        <v>2.642857142857143</v>
      </c>
      <c r="J285" s="2">
        <v>0.19491</v>
      </c>
      <c r="L285" s="5">
        <f t="shared" si="20"/>
        <v>0</v>
      </c>
      <c r="M285" s="5">
        <f t="shared" si="21"/>
        <v>0.7587567857142857</v>
      </c>
      <c r="N285" s="5">
        <f t="shared" si="22"/>
        <v>0.5151192857142857</v>
      </c>
    </row>
    <row r="286" spans="1:14" ht="15.75">
      <c r="A286" s="2">
        <v>1769</v>
      </c>
      <c r="C286" s="4">
        <v>1.83</v>
      </c>
      <c r="D286" s="4">
        <v>1.37</v>
      </c>
      <c r="F286" s="5">
        <f t="shared" si="23"/>
        <v>0</v>
      </c>
      <c r="G286" s="4">
        <f t="shared" si="18"/>
        <v>3.267857142857143</v>
      </c>
      <c r="H286" s="4">
        <f t="shared" si="19"/>
        <v>2.446428571428571</v>
      </c>
      <c r="J286" s="2">
        <v>0.19491</v>
      </c>
      <c r="L286" s="5">
        <f t="shared" si="20"/>
        <v>0</v>
      </c>
      <c r="M286" s="5">
        <f t="shared" si="21"/>
        <v>0.6369380357142858</v>
      </c>
      <c r="N286" s="5">
        <f t="shared" si="22"/>
        <v>0.4768333928571428</v>
      </c>
    </row>
    <row r="287" spans="1:14" ht="15.75">
      <c r="A287" s="2">
        <v>1770</v>
      </c>
      <c r="C287" s="4">
        <v>2.4</v>
      </c>
      <c r="D287" s="4">
        <v>1.57</v>
      </c>
      <c r="F287" s="5">
        <f t="shared" si="23"/>
        <v>0</v>
      </c>
      <c r="G287" s="4">
        <f t="shared" si="18"/>
        <v>4.285714285714286</v>
      </c>
      <c r="H287" s="4">
        <f t="shared" si="19"/>
        <v>2.8035714285714284</v>
      </c>
      <c r="J287" s="2">
        <v>0.19491</v>
      </c>
      <c r="L287" s="5">
        <f t="shared" si="20"/>
        <v>0</v>
      </c>
      <c r="M287" s="5">
        <f t="shared" si="21"/>
        <v>0.8353285714285714</v>
      </c>
      <c r="N287" s="5">
        <f t="shared" si="22"/>
        <v>0.5464441071428571</v>
      </c>
    </row>
    <row r="288" spans="1:14" ht="15.75">
      <c r="A288" s="2">
        <v>1771</v>
      </c>
      <c r="C288" s="4">
        <v>3.11</v>
      </c>
      <c r="D288" s="4">
        <v>2.11</v>
      </c>
      <c r="F288" s="5">
        <f t="shared" si="23"/>
        <v>0</v>
      </c>
      <c r="G288" s="4">
        <f t="shared" si="18"/>
        <v>5.553571428571428</v>
      </c>
      <c r="H288" s="4">
        <f t="shared" si="19"/>
        <v>3.7678571428571423</v>
      </c>
      <c r="J288" s="2">
        <v>0.19491</v>
      </c>
      <c r="L288" s="5">
        <f t="shared" si="20"/>
        <v>0</v>
      </c>
      <c r="M288" s="5">
        <f t="shared" si="21"/>
        <v>1.0824466071428571</v>
      </c>
      <c r="N288" s="5">
        <f t="shared" si="22"/>
        <v>0.7343930357142856</v>
      </c>
    </row>
    <row r="289" spans="1:14" ht="15.75">
      <c r="A289" s="2">
        <v>1772</v>
      </c>
      <c r="C289" s="4">
        <v>3.28</v>
      </c>
      <c r="D289" s="4">
        <v>2.12</v>
      </c>
      <c r="F289" s="5">
        <f t="shared" si="23"/>
        <v>0</v>
      </c>
      <c r="G289" s="4">
        <f t="shared" si="18"/>
        <v>5.857142857142856</v>
      </c>
      <c r="H289" s="4">
        <f t="shared" si="19"/>
        <v>3.7857142857142856</v>
      </c>
      <c r="J289" s="2">
        <v>0.19491</v>
      </c>
      <c r="L289" s="5">
        <f t="shared" si="20"/>
        <v>0</v>
      </c>
      <c r="M289" s="5">
        <f t="shared" si="21"/>
        <v>1.141615714285714</v>
      </c>
      <c r="N289" s="5">
        <f t="shared" si="22"/>
        <v>0.7378735714285714</v>
      </c>
    </row>
    <row r="290" spans="1:14" ht="15.75">
      <c r="A290" s="2">
        <v>1773</v>
      </c>
      <c r="C290" s="4">
        <v>2.39</v>
      </c>
      <c r="D290" s="4">
        <v>1.44</v>
      </c>
      <c r="F290" s="5">
        <f t="shared" si="23"/>
        <v>0</v>
      </c>
      <c r="G290" s="4">
        <f t="shared" si="18"/>
        <v>4.267857142857142</v>
      </c>
      <c r="H290" s="4">
        <f t="shared" si="19"/>
        <v>2.571428571428571</v>
      </c>
      <c r="J290" s="2">
        <v>0.19491</v>
      </c>
      <c r="L290" s="5">
        <f t="shared" si="20"/>
        <v>0</v>
      </c>
      <c r="M290" s="5">
        <f t="shared" si="21"/>
        <v>0.8318480357142856</v>
      </c>
      <c r="N290" s="5">
        <f t="shared" si="22"/>
        <v>0.5011971428571428</v>
      </c>
    </row>
    <row r="291" spans="1:14" ht="15.75">
      <c r="A291" s="2">
        <v>1774</v>
      </c>
      <c r="C291" s="4">
        <v>2.1</v>
      </c>
      <c r="D291" s="4">
        <v>1.31</v>
      </c>
      <c r="F291" s="5">
        <f t="shared" si="23"/>
        <v>0</v>
      </c>
      <c r="G291" s="4">
        <f t="shared" si="18"/>
        <v>3.75</v>
      </c>
      <c r="H291" s="4">
        <f t="shared" si="19"/>
        <v>2.339285714285714</v>
      </c>
      <c r="J291" s="2">
        <v>0.19491</v>
      </c>
      <c r="L291" s="5">
        <f t="shared" si="20"/>
        <v>0</v>
      </c>
      <c r="M291" s="5">
        <f t="shared" si="21"/>
        <v>0.7309125</v>
      </c>
      <c r="N291" s="5">
        <f t="shared" si="22"/>
        <v>0.4559501785714285</v>
      </c>
    </row>
    <row r="292" spans="1:14" ht="15.75">
      <c r="A292" s="2">
        <v>1775</v>
      </c>
      <c r="C292" s="4">
        <v>1.94</v>
      </c>
      <c r="D292" s="4">
        <v>1.24</v>
      </c>
      <c r="F292" s="5">
        <f t="shared" si="23"/>
        <v>0</v>
      </c>
      <c r="G292" s="4">
        <f t="shared" si="18"/>
        <v>3.464285714285714</v>
      </c>
      <c r="H292" s="4">
        <f t="shared" si="19"/>
        <v>2.214285714285714</v>
      </c>
      <c r="J292" s="2">
        <v>0.19491</v>
      </c>
      <c r="L292" s="5">
        <f t="shared" si="20"/>
        <v>0</v>
      </c>
      <c r="M292" s="5">
        <f t="shared" si="21"/>
        <v>0.6752239285714285</v>
      </c>
      <c r="N292" s="5">
        <f t="shared" si="22"/>
        <v>0.4315864285714285</v>
      </c>
    </row>
    <row r="293" spans="1:14" ht="15.75">
      <c r="A293" s="2">
        <v>1776</v>
      </c>
      <c r="C293" s="4">
        <v>1.71</v>
      </c>
      <c r="D293" s="4">
        <v>1.15</v>
      </c>
      <c r="F293" s="5">
        <f t="shared" si="23"/>
        <v>0</v>
      </c>
      <c r="G293" s="4">
        <f t="shared" si="18"/>
        <v>3.0535714285714284</v>
      </c>
      <c r="H293" s="4">
        <f t="shared" si="19"/>
        <v>2.0535714285714284</v>
      </c>
      <c r="J293" s="2">
        <v>0.19491</v>
      </c>
      <c r="L293" s="5">
        <f t="shared" si="20"/>
        <v>0</v>
      </c>
      <c r="M293" s="5">
        <f t="shared" si="21"/>
        <v>0.5951716071428571</v>
      </c>
      <c r="N293" s="5">
        <f t="shared" si="22"/>
        <v>0.4002616071428571</v>
      </c>
    </row>
    <row r="294" spans="1:14" ht="15.75">
      <c r="A294" s="2">
        <v>1777</v>
      </c>
      <c r="C294" s="4">
        <v>1.72</v>
      </c>
      <c r="D294" s="4">
        <v>1.15</v>
      </c>
      <c r="F294" s="5">
        <f t="shared" si="23"/>
        <v>0</v>
      </c>
      <c r="G294" s="4">
        <f t="shared" si="18"/>
        <v>3.071428571428571</v>
      </c>
      <c r="H294" s="4">
        <f t="shared" si="19"/>
        <v>2.0535714285714284</v>
      </c>
      <c r="J294" s="2">
        <v>0.19491</v>
      </c>
      <c r="L294" s="5">
        <f t="shared" si="20"/>
        <v>0</v>
      </c>
      <c r="M294" s="5">
        <f t="shared" si="21"/>
        <v>0.5986521428571429</v>
      </c>
      <c r="N294" s="5">
        <f t="shared" si="22"/>
        <v>0.4002616071428571</v>
      </c>
    </row>
    <row r="295" spans="1:14" ht="15.75">
      <c r="A295" s="2">
        <v>1778</v>
      </c>
      <c r="C295" s="4">
        <v>1.78</v>
      </c>
      <c r="D295" s="4">
        <v>1.26</v>
      </c>
      <c r="F295" s="5">
        <f t="shared" si="23"/>
        <v>0</v>
      </c>
      <c r="G295" s="4">
        <f t="shared" si="18"/>
        <v>3.1785714285714284</v>
      </c>
      <c r="H295" s="4">
        <f t="shared" si="19"/>
        <v>2.25</v>
      </c>
      <c r="J295" s="2">
        <v>0.19491</v>
      </c>
      <c r="L295" s="5">
        <f t="shared" si="20"/>
        <v>0</v>
      </c>
      <c r="M295" s="5">
        <f t="shared" si="21"/>
        <v>0.6195353571428571</v>
      </c>
      <c r="N295" s="5">
        <f t="shared" si="22"/>
        <v>0.4385475</v>
      </c>
    </row>
    <row r="296" spans="1:14" ht="15.75">
      <c r="A296" s="2">
        <v>1779</v>
      </c>
      <c r="B296" s="23">
        <v>209</v>
      </c>
      <c r="C296" s="4">
        <v>1.98</v>
      </c>
      <c r="D296" s="4">
        <v>1.38</v>
      </c>
      <c r="F296" s="5">
        <f t="shared" si="23"/>
        <v>3.3983739837398375</v>
      </c>
      <c r="G296" s="4">
        <f t="shared" si="18"/>
        <v>3.535714285714285</v>
      </c>
      <c r="H296" s="4">
        <f t="shared" si="19"/>
        <v>2.464285714285714</v>
      </c>
      <c r="J296" s="2">
        <v>0.19491</v>
      </c>
      <c r="L296" s="5">
        <f t="shared" si="20"/>
        <v>0.6623770731707317</v>
      </c>
      <c r="M296" s="5">
        <f t="shared" si="21"/>
        <v>0.6891460714285713</v>
      </c>
      <c r="N296" s="5">
        <f t="shared" si="22"/>
        <v>0.4803139285714285</v>
      </c>
    </row>
    <row r="297" spans="1:14" ht="15.75">
      <c r="A297" s="2">
        <v>1780</v>
      </c>
      <c r="B297" s="23">
        <v>197</v>
      </c>
      <c r="C297" s="4">
        <v>2.07</v>
      </c>
      <c r="D297" s="4">
        <v>1.34</v>
      </c>
      <c r="F297" s="5">
        <f t="shared" si="23"/>
        <v>3.203252032520325</v>
      </c>
      <c r="G297" s="4">
        <f t="shared" si="18"/>
        <v>3.6964285714285707</v>
      </c>
      <c r="H297" s="4">
        <f t="shared" si="19"/>
        <v>2.392857142857143</v>
      </c>
      <c r="J297" s="2">
        <v>0.19491</v>
      </c>
      <c r="L297" s="5">
        <f t="shared" si="20"/>
        <v>0.6243458536585366</v>
      </c>
      <c r="M297" s="5">
        <f t="shared" si="21"/>
        <v>0.7204708928571427</v>
      </c>
      <c r="N297" s="5">
        <f t="shared" si="22"/>
        <v>0.4663917857142857</v>
      </c>
    </row>
    <row r="298" spans="1:14" ht="15.75">
      <c r="A298" s="2">
        <v>1781</v>
      </c>
      <c r="B298" s="23">
        <v>240</v>
      </c>
      <c r="C298" s="4">
        <v>2.11</v>
      </c>
      <c r="D298" s="4">
        <v>1.32</v>
      </c>
      <c r="F298" s="5">
        <f t="shared" si="23"/>
        <v>3.902439024390244</v>
      </c>
      <c r="G298" s="4">
        <f t="shared" si="18"/>
        <v>3.7678571428571423</v>
      </c>
      <c r="H298" s="4">
        <f t="shared" si="19"/>
        <v>2.357142857142857</v>
      </c>
      <c r="J298" s="2">
        <v>0.19491</v>
      </c>
      <c r="L298" s="5">
        <f t="shared" si="20"/>
        <v>0.7606243902439024</v>
      </c>
      <c r="M298" s="5">
        <f t="shared" si="21"/>
        <v>0.7343930357142856</v>
      </c>
      <c r="N298" s="5">
        <f t="shared" si="22"/>
        <v>0.4594307142857143</v>
      </c>
    </row>
    <row r="299" spans="1:14" ht="15.75">
      <c r="A299" s="2">
        <v>1782</v>
      </c>
      <c r="B299" s="23">
        <v>238</v>
      </c>
      <c r="C299" s="4">
        <v>2.09</v>
      </c>
      <c r="D299" s="4">
        <v>1.32</v>
      </c>
      <c r="F299" s="5">
        <f t="shared" si="23"/>
        <v>3.869918699186992</v>
      </c>
      <c r="G299" s="4">
        <f t="shared" si="18"/>
        <v>3.7321428571428563</v>
      </c>
      <c r="H299" s="4">
        <f t="shared" si="19"/>
        <v>2.357142857142857</v>
      </c>
      <c r="J299" s="2">
        <v>0.19491</v>
      </c>
      <c r="L299" s="5">
        <f t="shared" si="20"/>
        <v>0.7542858536585366</v>
      </c>
      <c r="M299" s="5">
        <f t="shared" si="21"/>
        <v>0.7274319642857141</v>
      </c>
      <c r="N299" s="5">
        <f t="shared" si="22"/>
        <v>0.4594307142857143</v>
      </c>
    </row>
    <row r="300" spans="1:14" ht="15.75">
      <c r="A300" s="2">
        <v>1783</v>
      </c>
      <c r="B300" s="23">
        <v>172</v>
      </c>
      <c r="C300" s="4">
        <v>1.81</v>
      </c>
      <c r="D300" s="4">
        <v>1.17</v>
      </c>
      <c r="F300" s="5">
        <f t="shared" si="23"/>
        <v>2.796747967479675</v>
      </c>
      <c r="G300" s="4">
        <f t="shared" si="18"/>
        <v>3.2321428571428568</v>
      </c>
      <c r="H300" s="4">
        <f t="shared" si="19"/>
        <v>2.089285714285714</v>
      </c>
      <c r="J300" s="2">
        <v>0.19491</v>
      </c>
      <c r="L300" s="5">
        <f t="shared" si="20"/>
        <v>0.5451141463414635</v>
      </c>
      <c r="M300" s="5">
        <f t="shared" si="21"/>
        <v>0.6299769642857143</v>
      </c>
      <c r="N300" s="5">
        <f t="shared" si="22"/>
        <v>0.4072226785714285</v>
      </c>
    </row>
    <row r="301" spans="1:14" ht="15.75">
      <c r="A301" s="2">
        <v>1784</v>
      </c>
      <c r="B301" s="23">
        <v>151</v>
      </c>
      <c r="C301" s="4">
        <v>1.86</v>
      </c>
      <c r="D301" s="4">
        <v>1.17</v>
      </c>
      <c r="F301" s="5">
        <f t="shared" si="23"/>
        <v>2.4552845528455283</v>
      </c>
      <c r="G301" s="4">
        <f t="shared" si="18"/>
        <v>3.321428571428571</v>
      </c>
      <c r="H301" s="4">
        <f t="shared" si="19"/>
        <v>2.089285714285714</v>
      </c>
      <c r="J301" s="2">
        <v>0.19491</v>
      </c>
      <c r="L301" s="5">
        <f t="shared" si="20"/>
        <v>0.47855951219512194</v>
      </c>
      <c r="M301" s="5">
        <f t="shared" si="21"/>
        <v>0.6473796428571428</v>
      </c>
      <c r="N301" s="5">
        <f t="shared" si="22"/>
        <v>0.4072226785714285</v>
      </c>
    </row>
    <row r="302" spans="1:14" ht="15.75">
      <c r="A302" s="2">
        <v>1785</v>
      </c>
      <c r="B302" s="23">
        <v>143</v>
      </c>
      <c r="C302" s="4">
        <v>1.97</v>
      </c>
      <c r="D302" s="4">
        <v>1.29</v>
      </c>
      <c r="F302" s="5">
        <f t="shared" si="23"/>
        <v>2.3252032520325203</v>
      </c>
      <c r="G302" s="4">
        <f t="shared" si="18"/>
        <v>3.5178571428571423</v>
      </c>
      <c r="H302" s="4">
        <f t="shared" si="19"/>
        <v>2.3035714285714284</v>
      </c>
      <c r="J302" s="2">
        <v>0.19491</v>
      </c>
      <c r="L302" s="5">
        <f t="shared" si="20"/>
        <v>0.45320536585365856</v>
      </c>
      <c r="M302" s="5">
        <f t="shared" si="21"/>
        <v>0.6856655357142856</v>
      </c>
      <c r="N302" s="5">
        <f t="shared" si="22"/>
        <v>0.4489891071428571</v>
      </c>
    </row>
    <row r="303" spans="1:14" ht="15.75">
      <c r="A303" s="2">
        <v>1786</v>
      </c>
      <c r="B303" s="23">
        <v>148</v>
      </c>
      <c r="C303" s="4">
        <v>2.01</v>
      </c>
      <c r="D303" s="4">
        <v>1.27</v>
      </c>
      <c r="F303" s="5">
        <f t="shared" si="23"/>
        <v>2.4065040650406506</v>
      </c>
      <c r="G303" s="4">
        <f t="shared" si="18"/>
        <v>3.5892857142857135</v>
      </c>
      <c r="H303" s="4">
        <f t="shared" si="19"/>
        <v>2.267857142857143</v>
      </c>
      <c r="J303" s="2">
        <v>0.19491</v>
      </c>
      <c r="L303" s="5">
        <f t="shared" si="20"/>
        <v>0.4690517073170732</v>
      </c>
      <c r="M303" s="5">
        <f t="shared" si="21"/>
        <v>0.6995876785714285</v>
      </c>
      <c r="N303" s="5">
        <f t="shared" si="22"/>
        <v>0.4420280357142857</v>
      </c>
    </row>
    <row r="304" spans="1:14" ht="15.75">
      <c r="A304" s="2">
        <v>1787</v>
      </c>
      <c r="B304" s="23">
        <v>252</v>
      </c>
      <c r="C304" s="4">
        <v>2.89</v>
      </c>
      <c r="D304" s="4">
        <v>1.92</v>
      </c>
      <c r="F304" s="5">
        <f t="shared" si="23"/>
        <v>4.097560975609756</v>
      </c>
      <c r="G304" s="4">
        <f t="shared" si="18"/>
        <v>5.160714285714286</v>
      </c>
      <c r="H304" s="4">
        <f t="shared" si="19"/>
        <v>3.428571428571428</v>
      </c>
      <c r="J304" s="2">
        <v>0.19491</v>
      </c>
      <c r="L304" s="5">
        <f t="shared" si="20"/>
        <v>0.7986556097560976</v>
      </c>
      <c r="M304" s="5">
        <f t="shared" si="21"/>
        <v>1.0058748214285713</v>
      </c>
      <c r="N304" s="5">
        <f t="shared" si="22"/>
        <v>0.668262857142857</v>
      </c>
    </row>
    <row r="305" spans="1:14" ht="15.75">
      <c r="A305" s="2">
        <v>1788</v>
      </c>
      <c r="B305" s="23">
        <v>299</v>
      </c>
      <c r="C305" s="4">
        <v>3.67</v>
      </c>
      <c r="D305" s="4">
        <v>2.32</v>
      </c>
      <c r="F305" s="5">
        <f t="shared" si="23"/>
        <v>4.861788617886178</v>
      </c>
      <c r="G305" s="4">
        <f t="shared" si="18"/>
        <v>6.553571428571428</v>
      </c>
      <c r="H305" s="4">
        <f t="shared" si="19"/>
        <v>4.142857142857142</v>
      </c>
      <c r="J305" s="2">
        <v>0.19491</v>
      </c>
      <c r="L305" s="5">
        <f t="shared" si="20"/>
        <v>0.9476112195121951</v>
      </c>
      <c r="M305" s="5">
        <f t="shared" si="21"/>
        <v>1.277356607142857</v>
      </c>
      <c r="N305" s="5">
        <f t="shared" si="22"/>
        <v>0.8074842857142857</v>
      </c>
    </row>
    <row r="306" spans="1:14" ht="15.75">
      <c r="A306" s="2">
        <v>1789</v>
      </c>
      <c r="B306" s="23">
        <v>314</v>
      </c>
      <c r="C306" s="4">
        <v>3.85</v>
      </c>
      <c r="D306" s="4">
        <v>2.38</v>
      </c>
      <c r="F306" s="5">
        <f t="shared" si="23"/>
        <v>5.105691056910569</v>
      </c>
      <c r="G306" s="4">
        <f t="shared" si="18"/>
        <v>6.874999999999999</v>
      </c>
      <c r="H306" s="4">
        <f t="shared" si="19"/>
        <v>4.249999999999999</v>
      </c>
      <c r="J306" s="2">
        <v>0.19491</v>
      </c>
      <c r="L306" s="5">
        <f t="shared" si="20"/>
        <v>0.995150243902439</v>
      </c>
      <c r="M306" s="5">
        <f t="shared" si="21"/>
        <v>1.3400062499999998</v>
      </c>
      <c r="N306" s="5">
        <f t="shared" si="22"/>
        <v>0.8283674999999998</v>
      </c>
    </row>
    <row r="307" spans="1:14" ht="15.75">
      <c r="A307" s="2">
        <v>1790</v>
      </c>
      <c r="B307" s="23">
        <v>388</v>
      </c>
      <c r="C307" s="4">
        <v>3.28</v>
      </c>
      <c r="D307" s="4">
        <v>1.87</v>
      </c>
      <c r="F307" s="5">
        <f t="shared" si="23"/>
        <v>6.308943089430894</v>
      </c>
      <c r="G307" s="4">
        <f t="shared" si="18"/>
        <v>5.857142857142856</v>
      </c>
      <c r="H307" s="4">
        <f t="shared" si="19"/>
        <v>3.339285714285714</v>
      </c>
      <c r="J307" s="2">
        <v>0.19491</v>
      </c>
      <c r="L307" s="5">
        <f t="shared" si="20"/>
        <v>1.2296760975609755</v>
      </c>
      <c r="M307" s="5">
        <f t="shared" si="21"/>
        <v>1.141615714285714</v>
      </c>
      <c r="N307" s="5">
        <f t="shared" si="22"/>
        <v>0.6508601785714285</v>
      </c>
    </row>
    <row r="308" spans="1:14" ht="15.75">
      <c r="A308" s="2">
        <v>1791</v>
      </c>
      <c r="B308" s="23">
        <v>362</v>
      </c>
      <c r="C308" s="4">
        <v>2.42</v>
      </c>
      <c r="D308" s="4">
        <v>1.46</v>
      </c>
      <c r="F308" s="5">
        <f t="shared" si="23"/>
        <v>5.8861788617886175</v>
      </c>
      <c r="G308" s="4">
        <f t="shared" si="18"/>
        <v>4.321428571428571</v>
      </c>
      <c r="H308" s="4">
        <f t="shared" si="19"/>
        <v>2.6071428571428568</v>
      </c>
      <c r="J308" s="2">
        <v>0.19491</v>
      </c>
      <c r="L308" s="5">
        <f t="shared" si="20"/>
        <v>1.1472751219512194</v>
      </c>
      <c r="M308" s="5">
        <f t="shared" si="21"/>
        <v>0.8422896428571428</v>
      </c>
      <c r="N308" s="5">
        <f t="shared" si="22"/>
        <v>0.5081582142857142</v>
      </c>
    </row>
    <row r="309" spans="1:14" ht="15.75">
      <c r="A309" s="2">
        <v>1792</v>
      </c>
      <c r="B309" s="23">
        <v>267</v>
      </c>
      <c r="C309" s="4">
        <v>1.88</v>
      </c>
      <c r="D309" s="4">
        <v>1.29</v>
      </c>
      <c r="F309" s="5">
        <f t="shared" si="23"/>
        <v>4.341463414634147</v>
      </c>
      <c r="G309" s="4">
        <f t="shared" si="18"/>
        <v>3.3571428571428568</v>
      </c>
      <c r="H309" s="4">
        <f t="shared" si="19"/>
        <v>2.3035714285714284</v>
      </c>
      <c r="J309" s="2">
        <v>0.19491</v>
      </c>
      <c r="L309" s="5">
        <f t="shared" si="20"/>
        <v>0.8461946341463416</v>
      </c>
      <c r="M309" s="5">
        <f t="shared" si="21"/>
        <v>0.6543407142857142</v>
      </c>
      <c r="N309" s="5">
        <f t="shared" si="22"/>
        <v>0.4489891071428571</v>
      </c>
    </row>
    <row r="310" spans="1:14" ht="15.75">
      <c r="A310" s="2">
        <v>1793</v>
      </c>
      <c r="B310" s="23">
        <v>226</v>
      </c>
      <c r="C310" s="4">
        <v>1.61</v>
      </c>
      <c r="D310" s="4">
        <v>1.2</v>
      </c>
      <c r="F310" s="5">
        <f t="shared" si="23"/>
        <v>3.6747967479674797</v>
      </c>
      <c r="G310" s="4">
        <f t="shared" si="18"/>
        <v>2.875</v>
      </c>
      <c r="H310" s="4">
        <f t="shared" si="19"/>
        <v>2.142857142857143</v>
      </c>
      <c r="J310" s="2">
        <v>0.19491</v>
      </c>
      <c r="L310" s="5">
        <f t="shared" si="20"/>
        <v>0.7162546341463415</v>
      </c>
      <c r="M310" s="5">
        <f t="shared" si="21"/>
        <v>0.56036625</v>
      </c>
      <c r="N310" s="5">
        <f t="shared" si="22"/>
        <v>0.4176642857142857</v>
      </c>
    </row>
    <row r="311" spans="1:14" ht="15.75">
      <c r="A311" s="2">
        <v>1794</v>
      </c>
      <c r="B311" s="23">
        <v>294</v>
      </c>
      <c r="C311" s="4">
        <v>2.13</v>
      </c>
      <c r="D311" s="4">
        <v>1.4</v>
      </c>
      <c r="F311" s="5">
        <f t="shared" si="23"/>
        <v>4.780487804878049</v>
      </c>
      <c r="G311" s="4">
        <f t="shared" si="18"/>
        <v>3.803571428571428</v>
      </c>
      <c r="H311" s="4">
        <f t="shared" si="19"/>
        <v>2.4999999999999996</v>
      </c>
      <c r="J311" s="2">
        <v>0.19491</v>
      </c>
      <c r="L311" s="5">
        <f t="shared" si="20"/>
        <v>0.9317648780487805</v>
      </c>
      <c r="M311" s="5">
        <f t="shared" si="21"/>
        <v>0.741354107142857</v>
      </c>
      <c r="N311" s="5">
        <f t="shared" si="22"/>
        <v>0.4872749999999999</v>
      </c>
    </row>
    <row r="312" spans="1:14" ht="15.75">
      <c r="A312" s="2">
        <v>1795</v>
      </c>
      <c r="B312" s="23">
        <v>292</v>
      </c>
      <c r="C312" s="4">
        <v>2.43</v>
      </c>
      <c r="D312" s="4">
        <v>1.55</v>
      </c>
      <c r="F312" s="5">
        <f t="shared" si="23"/>
        <v>4.747967479674797</v>
      </c>
      <c r="G312" s="4">
        <f t="shared" si="18"/>
        <v>4.339285714285714</v>
      </c>
      <c r="H312" s="4">
        <f t="shared" si="19"/>
        <v>2.767857142857143</v>
      </c>
      <c r="J312" s="2">
        <v>0.19491</v>
      </c>
      <c r="L312" s="5">
        <f t="shared" si="20"/>
        <v>0.9254263414634146</v>
      </c>
      <c r="M312" s="5">
        <f t="shared" si="21"/>
        <v>0.8457701785714286</v>
      </c>
      <c r="N312" s="5">
        <f t="shared" si="22"/>
        <v>0.5394830357142857</v>
      </c>
    </row>
    <row r="313" spans="1:14" ht="15.75">
      <c r="A313" s="2">
        <v>1796</v>
      </c>
      <c r="B313" s="23">
        <v>198</v>
      </c>
      <c r="C313" s="4">
        <v>2.23</v>
      </c>
      <c r="D313" s="4">
        <v>1.44</v>
      </c>
      <c r="F313" s="5">
        <f t="shared" si="23"/>
        <v>3.2195121951219514</v>
      </c>
      <c r="G313" s="4">
        <f t="shared" si="18"/>
        <v>3.9821428571428568</v>
      </c>
      <c r="H313" s="4">
        <f t="shared" si="19"/>
        <v>2.571428571428571</v>
      </c>
      <c r="J313" s="2">
        <v>0.19466</v>
      </c>
      <c r="L313" s="5">
        <f t="shared" si="20"/>
        <v>0.626710243902439</v>
      </c>
      <c r="M313" s="5">
        <f t="shared" si="21"/>
        <v>0.7751639285714285</v>
      </c>
      <c r="N313" s="5">
        <f t="shared" si="22"/>
        <v>0.5005542857142856</v>
      </c>
    </row>
    <row r="314" spans="1:14" ht="15.75">
      <c r="A314" s="2">
        <v>1797</v>
      </c>
      <c r="B314" s="23">
        <v>205</v>
      </c>
      <c r="C314" s="4">
        <v>2.42</v>
      </c>
      <c r="D314" s="4">
        <v>1.66</v>
      </c>
      <c r="F314" s="5">
        <f t="shared" si="23"/>
        <v>3.3333333333333335</v>
      </c>
      <c r="G314" s="4">
        <f t="shared" si="18"/>
        <v>4.321428571428571</v>
      </c>
      <c r="H314" s="4">
        <f t="shared" si="19"/>
        <v>2.964285714285714</v>
      </c>
      <c r="J314" s="2">
        <v>0.19182</v>
      </c>
      <c r="L314" s="5">
        <f t="shared" si="20"/>
        <v>0.6394</v>
      </c>
      <c r="M314" s="5">
        <f t="shared" si="21"/>
        <v>0.8289364285714285</v>
      </c>
      <c r="N314" s="5">
        <f t="shared" si="22"/>
        <v>0.5686092857142856</v>
      </c>
    </row>
    <row r="315" spans="1:14" ht="15.75">
      <c r="A315" s="2">
        <v>1798</v>
      </c>
      <c r="B315" s="23">
        <v>232</v>
      </c>
      <c r="C315" s="4">
        <v>2.08</v>
      </c>
      <c r="D315" s="4">
        <v>1.53</v>
      </c>
      <c r="F315" s="5">
        <f t="shared" si="23"/>
        <v>3.772357723577236</v>
      </c>
      <c r="G315" s="4">
        <f t="shared" si="18"/>
        <v>3.714285714285714</v>
      </c>
      <c r="H315" s="4">
        <f t="shared" si="19"/>
        <v>2.7321428571428568</v>
      </c>
      <c r="J315" s="2">
        <v>0.19286</v>
      </c>
      <c r="L315" s="5">
        <f t="shared" si="20"/>
        <v>0.7275369105691057</v>
      </c>
      <c r="M315" s="5">
        <f t="shared" si="21"/>
        <v>0.7163371428571428</v>
      </c>
      <c r="N315" s="5">
        <f t="shared" si="22"/>
        <v>0.5269210714285714</v>
      </c>
    </row>
    <row r="316" spans="1:14" ht="15.75">
      <c r="A316" s="2">
        <v>1799</v>
      </c>
      <c r="B316" s="23">
        <v>297</v>
      </c>
      <c r="C316" s="4">
        <v>2.45</v>
      </c>
      <c r="D316" s="4">
        <v>1.83</v>
      </c>
      <c r="F316" s="5">
        <f t="shared" si="23"/>
        <v>4.829268292682927</v>
      </c>
      <c r="G316" s="4">
        <f t="shared" si="18"/>
        <v>4.375</v>
      </c>
      <c r="H316" s="4">
        <f t="shared" si="19"/>
        <v>3.267857142857143</v>
      </c>
      <c r="J316" s="2">
        <v>0.18076</v>
      </c>
      <c r="L316" s="5">
        <f t="shared" si="20"/>
        <v>0.8729385365853658</v>
      </c>
      <c r="M316" s="5">
        <f t="shared" si="21"/>
        <v>0.790825</v>
      </c>
      <c r="N316" s="5">
        <f t="shared" si="22"/>
        <v>0.5906978571428572</v>
      </c>
    </row>
    <row r="317" spans="1:14" ht="15.75">
      <c r="A317" s="2">
        <v>1800</v>
      </c>
      <c r="B317" s="23">
        <v>395</v>
      </c>
      <c r="C317" s="4">
        <v>3.39</v>
      </c>
      <c r="D317" s="4">
        <v>2.62</v>
      </c>
      <c r="F317" s="5">
        <f t="shared" si="23"/>
        <v>6.4227642276422765</v>
      </c>
      <c r="G317" s="4">
        <f t="shared" si="18"/>
        <v>6.053571428571428</v>
      </c>
      <c r="H317" s="4">
        <f t="shared" si="19"/>
        <v>4.678571428571428</v>
      </c>
      <c r="J317" s="2">
        <v>0.16962</v>
      </c>
      <c r="L317" s="5">
        <f t="shared" si="20"/>
        <v>1.089429268292683</v>
      </c>
      <c r="M317" s="5">
        <f t="shared" si="21"/>
        <v>1.0268067857142855</v>
      </c>
      <c r="N317" s="5">
        <f t="shared" si="22"/>
        <v>0.7935792857142856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8"/>
  <sheetViews>
    <sheetView showZeros="0" workbookViewId="0" topLeftCell="A1">
      <pane xSplit="5835" ySplit="3720" topLeftCell="N12" activePane="topLeft" state="split"/>
      <selection pane="topLeft" activeCell="A6" sqref="A6"/>
      <selection pane="topRight" activeCell="T8" activeCellId="2" sqref="B8 J8 T8"/>
      <selection pane="bottomLeft" activeCell="A11" sqref="A11"/>
      <selection pane="bottomRight" activeCell="N12" sqref="N12"/>
    </sheetView>
  </sheetViews>
  <sheetFormatPr defaultColWidth="9.140625" defaultRowHeight="12.75"/>
  <cols>
    <col min="1" max="1" width="16.421875" style="2" customWidth="1"/>
    <col min="2" max="17" width="8.8515625" style="2" customWidth="1"/>
    <col min="18" max="18" width="12.7109375" style="2" customWidth="1"/>
    <col min="19" max="19" width="8.8515625" style="2" customWidth="1"/>
    <col min="20" max="26" width="11.421875" style="2" customWidth="1"/>
    <col min="27" max="16384" width="8.8515625" style="2" customWidth="1"/>
  </cols>
  <sheetData>
    <row r="1" spans="1:3" ht="15.75">
      <c r="A1" s="67" t="str">
        <f>+'Peas, bread'!A1</f>
        <v>David S. Jacks, 2000</v>
      </c>
      <c r="B1" s="68"/>
      <c r="C1" s="16" t="s">
        <v>160</v>
      </c>
    </row>
    <row r="2" spans="1:3" ht="15.75">
      <c r="A2" s="69" t="str">
        <f>+'Peas, bread'!A2</f>
        <v>Peter Lindert, March 2005</v>
      </c>
      <c r="B2" s="70"/>
      <c r="C2" s="2" t="s">
        <v>127</v>
      </c>
    </row>
    <row r="3" spans="1:3" ht="15.75">
      <c r="A3" s="71" t="str">
        <f>+'Peas, bread'!A3</f>
        <v>Leticia Arroyo Abad,  2005</v>
      </c>
      <c r="B3" s="72"/>
      <c r="C3" s="2" t="s">
        <v>172</v>
      </c>
    </row>
    <row r="4" ht="15.75">
      <c r="C4" s="2" t="s">
        <v>157</v>
      </c>
    </row>
    <row r="5" ht="15.75">
      <c r="C5" s="2" t="s">
        <v>158</v>
      </c>
    </row>
    <row r="6" ht="15.75">
      <c r="C6" s="2" t="s">
        <v>159</v>
      </c>
    </row>
    <row r="8" spans="2:20" ht="15.75">
      <c r="B8" s="57" t="s">
        <v>34</v>
      </c>
      <c r="J8" s="57" t="s">
        <v>35</v>
      </c>
      <c r="T8" s="57" t="s">
        <v>46</v>
      </c>
    </row>
    <row r="9" spans="1:26" ht="15.75">
      <c r="A9" s="58" t="s">
        <v>36</v>
      </c>
      <c r="B9" s="64" t="s">
        <v>150</v>
      </c>
      <c r="C9" s="64" t="s">
        <v>151</v>
      </c>
      <c r="D9" s="64" t="s">
        <v>152</v>
      </c>
      <c r="E9" s="64" t="s">
        <v>153</v>
      </c>
      <c r="F9" s="64" t="s">
        <v>154</v>
      </c>
      <c r="G9" s="64" t="s">
        <v>155</v>
      </c>
      <c r="H9" s="64" t="s">
        <v>133</v>
      </c>
      <c r="J9" s="64" t="s">
        <v>150</v>
      </c>
      <c r="K9" s="64" t="s">
        <v>151</v>
      </c>
      <c r="L9" s="64" t="s">
        <v>152</v>
      </c>
      <c r="M9" s="64" t="s">
        <v>153</v>
      </c>
      <c r="N9" s="64" t="s">
        <v>154</v>
      </c>
      <c r="O9" s="64" t="s">
        <v>155</v>
      </c>
      <c r="P9" s="64" t="s">
        <v>133</v>
      </c>
      <c r="R9" s="64" t="s">
        <v>70</v>
      </c>
      <c r="T9" s="64" t="s">
        <v>150</v>
      </c>
      <c r="U9" s="64" t="s">
        <v>151</v>
      </c>
      <c r="V9" s="64" t="s">
        <v>152</v>
      </c>
      <c r="W9" s="64" t="s">
        <v>153</v>
      </c>
      <c r="X9" s="64" t="s">
        <v>154</v>
      </c>
      <c r="Y9" s="64" t="s">
        <v>155</v>
      </c>
      <c r="Z9" s="64" t="s">
        <v>133</v>
      </c>
    </row>
    <row r="10" spans="1:26" ht="15.75">
      <c r="A10" s="58" t="s">
        <v>37</v>
      </c>
      <c r="B10" s="64" t="s">
        <v>44</v>
      </c>
      <c r="C10" s="64" t="s">
        <v>44</v>
      </c>
      <c r="D10" s="64" t="s">
        <v>44</v>
      </c>
      <c r="E10" s="64" t="s">
        <v>44</v>
      </c>
      <c r="F10" s="64" t="s">
        <v>44</v>
      </c>
      <c r="G10" s="64" t="s">
        <v>44</v>
      </c>
      <c r="H10" s="64" t="s">
        <v>44</v>
      </c>
      <c r="J10" s="64" t="s">
        <v>41</v>
      </c>
      <c r="K10" s="64" t="s">
        <v>41</v>
      </c>
      <c r="L10" s="64" t="s">
        <v>41</v>
      </c>
      <c r="M10" s="64" t="s">
        <v>41</v>
      </c>
      <c r="N10" s="64" t="s">
        <v>41</v>
      </c>
      <c r="O10" s="64" t="s">
        <v>41</v>
      </c>
      <c r="P10" s="64" t="s">
        <v>41</v>
      </c>
      <c r="R10" s="64" t="s">
        <v>42</v>
      </c>
      <c r="T10" s="64" t="s">
        <v>41</v>
      </c>
      <c r="U10" s="64" t="s">
        <v>41</v>
      </c>
      <c r="V10" s="64" t="s">
        <v>41</v>
      </c>
      <c r="W10" s="64" t="s">
        <v>41</v>
      </c>
      <c r="X10" s="64" t="s">
        <v>41</v>
      </c>
      <c r="Y10" s="64" t="s">
        <v>41</v>
      </c>
      <c r="Z10" s="64" t="s">
        <v>41</v>
      </c>
    </row>
    <row r="11" spans="1:26" ht="15.75">
      <c r="A11" s="58" t="s">
        <v>38</v>
      </c>
      <c r="B11" s="64" t="s">
        <v>45</v>
      </c>
      <c r="C11" s="64" t="s">
        <v>45</v>
      </c>
      <c r="D11" s="64" t="s">
        <v>45</v>
      </c>
      <c r="E11" s="64" t="s">
        <v>45</v>
      </c>
      <c r="F11" s="64" t="s">
        <v>45</v>
      </c>
      <c r="G11" s="64" t="s">
        <v>45</v>
      </c>
      <c r="H11" s="64" t="s">
        <v>45</v>
      </c>
      <c r="J11" s="64" t="s">
        <v>45</v>
      </c>
      <c r="K11" s="64" t="s">
        <v>45</v>
      </c>
      <c r="L11" s="64" t="s">
        <v>45</v>
      </c>
      <c r="M11" s="64" t="s">
        <v>45</v>
      </c>
      <c r="N11" s="64" t="s">
        <v>45</v>
      </c>
      <c r="O11" s="64" t="s">
        <v>45</v>
      </c>
      <c r="P11" s="64" t="s">
        <v>45</v>
      </c>
      <c r="R11" s="64" t="s">
        <v>45</v>
      </c>
      <c r="T11" s="64" t="s">
        <v>70</v>
      </c>
      <c r="U11" s="64" t="s">
        <v>70</v>
      </c>
      <c r="V11" s="64" t="s">
        <v>70</v>
      </c>
      <c r="W11" s="64" t="s">
        <v>70</v>
      </c>
      <c r="X11" s="64" t="s">
        <v>70</v>
      </c>
      <c r="Y11" s="64" t="s">
        <v>70</v>
      </c>
      <c r="Z11" s="64" t="s">
        <v>70</v>
      </c>
    </row>
    <row r="12" spans="1:26" ht="15.75">
      <c r="A12" s="2">
        <v>1500</v>
      </c>
      <c r="J12" s="4">
        <f aca="true" t="shared" si="0" ref="J12:O12">+B12/56.59</f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>+H12/58</f>
        <v>0</v>
      </c>
      <c r="R12" s="5">
        <f>+'Silver '!D159/4</f>
        <v>0.11974</v>
      </c>
      <c r="T12" s="4">
        <f>+J12*$R12</f>
        <v>0</v>
      </c>
      <c r="U12" s="4">
        <f aca="true" t="shared" si="1" ref="U12:Z12">+K12*$R12</f>
        <v>0</v>
      </c>
      <c r="V12" s="4">
        <f t="shared" si="1"/>
        <v>0</v>
      </c>
      <c r="W12" s="4">
        <f t="shared" si="1"/>
        <v>0</v>
      </c>
      <c r="X12" s="4">
        <f t="shared" si="1"/>
        <v>0</v>
      </c>
      <c r="Y12" s="4">
        <f t="shared" si="1"/>
        <v>0</v>
      </c>
      <c r="Z12" s="4">
        <f t="shared" si="1"/>
        <v>0</v>
      </c>
    </row>
    <row r="13" spans="1:26" ht="15.75">
      <c r="A13" s="2">
        <v>1501</v>
      </c>
      <c r="J13" s="4">
        <f aca="true" t="shared" si="2" ref="J13:J76">+B13/56.59</f>
        <v>0</v>
      </c>
      <c r="K13" s="4">
        <f aca="true" t="shared" si="3" ref="K13:K76">+C13/56.59</f>
        <v>0</v>
      </c>
      <c r="L13" s="4">
        <f aca="true" t="shared" si="4" ref="L13:L76">+D13/56.59</f>
        <v>0</v>
      </c>
      <c r="M13" s="4">
        <f aca="true" t="shared" si="5" ref="M13:M76">+E13/56.59</f>
        <v>0</v>
      </c>
      <c r="N13" s="4">
        <f aca="true" t="shared" si="6" ref="N13:N76">+F13/56.59</f>
        <v>0</v>
      </c>
      <c r="O13" s="4">
        <f aca="true" t="shared" si="7" ref="O13:O76">+G13/56.59</f>
        <v>0</v>
      </c>
      <c r="P13" s="4">
        <f aca="true" t="shared" si="8" ref="P13:P76">+H13/58</f>
        <v>0</v>
      </c>
      <c r="R13" s="5">
        <f>+'Silver '!D160/4</f>
        <v>0.11974</v>
      </c>
      <c r="T13" s="5">
        <f aca="true" t="shared" si="9" ref="T13:T76">+J13*$R13</f>
        <v>0</v>
      </c>
      <c r="U13" s="5">
        <f aca="true" t="shared" si="10" ref="U13:U76">+K13*$R13</f>
        <v>0</v>
      </c>
      <c r="V13" s="5">
        <f aca="true" t="shared" si="11" ref="V13:V76">+L13*$R13</f>
        <v>0</v>
      </c>
      <c r="W13" s="5">
        <f aca="true" t="shared" si="12" ref="W13:W76">+M13*$R13</f>
        <v>0</v>
      </c>
      <c r="X13" s="5">
        <f aca="true" t="shared" si="13" ref="X13:X76">+N13*$R13</f>
        <v>0</v>
      </c>
      <c r="Y13" s="5">
        <f aca="true" t="shared" si="14" ref="Y13:Y76">+O13*$R13</f>
        <v>0</v>
      </c>
      <c r="Z13" s="5">
        <f aca="true" t="shared" si="15" ref="Z13:Z76">+P13*$R13</f>
        <v>0</v>
      </c>
    </row>
    <row r="14" spans="1:26" ht="15.75" hidden="1">
      <c r="A14" s="2">
        <v>1502</v>
      </c>
      <c r="J14" s="4">
        <f t="shared" si="2"/>
        <v>0</v>
      </c>
      <c r="K14" s="4">
        <f t="shared" si="3"/>
        <v>0</v>
      </c>
      <c r="L14" s="4">
        <f t="shared" si="4"/>
        <v>0</v>
      </c>
      <c r="M14" s="4">
        <f t="shared" si="5"/>
        <v>0</v>
      </c>
      <c r="N14" s="4">
        <f t="shared" si="6"/>
        <v>0</v>
      </c>
      <c r="O14" s="4">
        <f t="shared" si="7"/>
        <v>0</v>
      </c>
      <c r="P14" s="4">
        <f t="shared" si="8"/>
        <v>0</v>
      </c>
      <c r="R14" s="5">
        <f>+'Silver '!D161/4</f>
        <v>0.11974</v>
      </c>
      <c r="T14" s="5">
        <f t="shared" si="9"/>
        <v>0</v>
      </c>
      <c r="U14" s="5">
        <f t="shared" si="10"/>
        <v>0</v>
      </c>
      <c r="V14" s="5">
        <f t="shared" si="11"/>
        <v>0</v>
      </c>
      <c r="W14" s="5">
        <f t="shared" si="12"/>
        <v>0</v>
      </c>
      <c r="X14" s="5">
        <f t="shared" si="13"/>
        <v>0</v>
      </c>
      <c r="Y14" s="5">
        <f t="shared" si="14"/>
        <v>0</v>
      </c>
      <c r="Z14" s="5">
        <f t="shared" si="15"/>
        <v>0</v>
      </c>
    </row>
    <row r="15" spans="1:26" ht="15.75" hidden="1">
      <c r="A15" s="2">
        <v>1503</v>
      </c>
      <c r="J15" s="4">
        <f t="shared" si="2"/>
        <v>0</v>
      </c>
      <c r="K15" s="4">
        <f t="shared" si="3"/>
        <v>0</v>
      </c>
      <c r="L15" s="4">
        <f t="shared" si="4"/>
        <v>0</v>
      </c>
      <c r="M15" s="4">
        <f t="shared" si="5"/>
        <v>0</v>
      </c>
      <c r="N15" s="4">
        <f t="shared" si="6"/>
        <v>0</v>
      </c>
      <c r="O15" s="4">
        <f t="shared" si="7"/>
        <v>0</v>
      </c>
      <c r="P15" s="4">
        <f t="shared" si="8"/>
        <v>0</v>
      </c>
      <c r="R15" s="5">
        <f>+'Silver '!D162/4</f>
        <v>0.11974</v>
      </c>
      <c r="T15" s="5">
        <f t="shared" si="9"/>
        <v>0</v>
      </c>
      <c r="U15" s="5">
        <f t="shared" si="10"/>
        <v>0</v>
      </c>
      <c r="V15" s="5">
        <f t="shared" si="11"/>
        <v>0</v>
      </c>
      <c r="W15" s="5">
        <f t="shared" si="12"/>
        <v>0</v>
      </c>
      <c r="X15" s="5">
        <f t="shared" si="13"/>
        <v>0</v>
      </c>
      <c r="Y15" s="5">
        <f t="shared" si="14"/>
        <v>0</v>
      </c>
      <c r="Z15" s="5">
        <f t="shared" si="15"/>
        <v>0</v>
      </c>
    </row>
    <row r="16" spans="1:26" ht="15.75" hidden="1">
      <c r="A16" s="2">
        <v>1504</v>
      </c>
      <c r="J16" s="4">
        <f t="shared" si="2"/>
        <v>0</v>
      </c>
      <c r="K16" s="4">
        <f t="shared" si="3"/>
        <v>0</v>
      </c>
      <c r="L16" s="4">
        <f t="shared" si="4"/>
        <v>0</v>
      </c>
      <c r="M16" s="4">
        <f t="shared" si="5"/>
        <v>0</v>
      </c>
      <c r="N16" s="4">
        <f t="shared" si="6"/>
        <v>0</v>
      </c>
      <c r="O16" s="4">
        <f t="shared" si="7"/>
        <v>0</v>
      </c>
      <c r="P16" s="4">
        <f t="shared" si="8"/>
        <v>0</v>
      </c>
      <c r="R16" s="5">
        <f>+'Silver '!D163/4</f>
        <v>0.11974</v>
      </c>
      <c r="T16" s="5">
        <f t="shared" si="9"/>
        <v>0</v>
      </c>
      <c r="U16" s="5">
        <f t="shared" si="10"/>
        <v>0</v>
      </c>
      <c r="V16" s="5">
        <f t="shared" si="11"/>
        <v>0</v>
      </c>
      <c r="W16" s="5">
        <f t="shared" si="12"/>
        <v>0</v>
      </c>
      <c r="X16" s="5">
        <f t="shared" si="13"/>
        <v>0</v>
      </c>
      <c r="Y16" s="5">
        <f t="shared" si="14"/>
        <v>0</v>
      </c>
      <c r="Z16" s="5">
        <f t="shared" si="15"/>
        <v>0</v>
      </c>
    </row>
    <row r="17" spans="1:26" ht="15.75" hidden="1">
      <c r="A17" s="2">
        <v>1505</v>
      </c>
      <c r="J17" s="4">
        <f t="shared" si="2"/>
        <v>0</v>
      </c>
      <c r="K17" s="4">
        <f t="shared" si="3"/>
        <v>0</v>
      </c>
      <c r="L17" s="4">
        <f t="shared" si="4"/>
        <v>0</v>
      </c>
      <c r="M17" s="4">
        <f t="shared" si="5"/>
        <v>0</v>
      </c>
      <c r="N17" s="4">
        <f t="shared" si="6"/>
        <v>0</v>
      </c>
      <c r="O17" s="4">
        <f t="shared" si="7"/>
        <v>0</v>
      </c>
      <c r="P17" s="4">
        <f t="shared" si="8"/>
        <v>0</v>
      </c>
      <c r="R17" s="5">
        <f>+'Silver '!D164/4</f>
        <v>0.11974</v>
      </c>
      <c r="T17" s="5">
        <f t="shared" si="9"/>
        <v>0</v>
      </c>
      <c r="U17" s="5">
        <f t="shared" si="10"/>
        <v>0</v>
      </c>
      <c r="V17" s="5">
        <f t="shared" si="11"/>
        <v>0</v>
      </c>
      <c r="W17" s="5">
        <f t="shared" si="12"/>
        <v>0</v>
      </c>
      <c r="X17" s="5">
        <f t="shared" si="13"/>
        <v>0</v>
      </c>
      <c r="Y17" s="5">
        <f t="shared" si="14"/>
        <v>0</v>
      </c>
      <c r="Z17" s="5">
        <f t="shared" si="15"/>
        <v>0</v>
      </c>
    </row>
    <row r="18" spans="1:26" ht="15.75" hidden="1">
      <c r="A18" s="2">
        <v>1506</v>
      </c>
      <c r="J18" s="4">
        <f t="shared" si="2"/>
        <v>0</v>
      </c>
      <c r="K18" s="4">
        <f t="shared" si="3"/>
        <v>0</v>
      </c>
      <c r="L18" s="4">
        <f t="shared" si="4"/>
        <v>0</v>
      </c>
      <c r="M18" s="4">
        <f t="shared" si="5"/>
        <v>0</v>
      </c>
      <c r="N18" s="4">
        <f t="shared" si="6"/>
        <v>0</v>
      </c>
      <c r="O18" s="4">
        <f t="shared" si="7"/>
        <v>0</v>
      </c>
      <c r="P18" s="4">
        <f t="shared" si="8"/>
        <v>0</v>
      </c>
      <c r="R18" s="5">
        <f>+'Silver '!D165/4</f>
        <v>0.11974</v>
      </c>
      <c r="T18" s="5">
        <f t="shared" si="9"/>
        <v>0</v>
      </c>
      <c r="U18" s="5">
        <f t="shared" si="10"/>
        <v>0</v>
      </c>
      <c r="V18" s="5">
        <f t="shared" si="11"/>
        <v>0</v>
      </c>
      <c r="W18" s="5">
        <f t="shared" si="12"/>
        <v>0</v>
      </c>
      <c r="X18" s="5">
        <f t="shared" si="13"/>
        <v>0</v>
      </c>
      <c r="Y18" s="5">
        <f t="shared" si="14"/>
        <v>0</v>
      </c>
      <c r="Z18" s="5">
        <f t="shared" si="15"/>
        <v>0</v>
      </c>
    </row>
    <row r="19" spans="1:26" ht="15.75" hidden="1">
      <c r="A19" s="2">
        <v>1507</v>
      </c>
      <c r="J19" s="4">
        <f t="shared" si="2"/>
        <v>0</v>
      </c>
      <c r="K19" s="4">
        <f t="shared" si="3"/>
        <v>0</v>
      </c>
      <c r="L19" s="4">
        <f t="shared" si="4"/>
        <v>0</v>
      </c>
      <c r="M19" s="4">
        <f t="shared" si="5"/>
        <v>0</v>
      </c>
      <c r="N19" s="4">
        <f t="shared" si="6"/>
        <v>0</v>
      </c>
      <c r="O19" s="4">
        <f t="shared" si="7"/>
        <v>0</v>
      </c>
      <c r="P19" s="4">
        <f t="shared" si="8"/>
        <v>0</v>
      </c>
      <c r="R19" s="5">
        <f>+'Silver '!D166/4</f>
        <v>0.11974</v>
      </c>
      <c r="T19" s="5">
        <f t="shared" si="9"/>
        <v>0</v>
      </c>
      <c r="U19" s="5">
        <f t="shared" si="10"/>
        <v>0</v>
      </c>
      <c r="V19" s="5">
        <f t="shared" si="11"/>
        <v>0</v>
      </c>
      <c r="W19" s="5">
        <f t="shared" si="12"/>
        <v>0</v>
      </c>
      <c r="X19" s="5">
        <f t="shared" si="13"/>
        <v>0</v>
      </c>
      <c r="Y19" s="5">
        <f t="shared" si="14"/>
        <v>0</v>
      </c>
      <c r="Z19" s="5">
        <f t="shared" si="15"/>
        <v>0</v>
      </c>
    </row>
    <row r="20" spans="1:26" ht="15.75" hidden="1">
      <c r="A20" s="2">
        <v>1508</v>
      </c>
      <c r="J20" s="4">
        <f t="shared" si="2"/>
        <v>0</v>
      </c>
      <c r="K20" s="4">
        <f t="shared" si="3"/>
        <v>0</v>
      </c>
      <c r="L20" s="4">
        <f t="shared" si="4"/>
        <v>0</v>
      </c>
      <c r="M20" s="4">
        <f t="shared" si="5"/>
        <v>0</v>
      </c>
      <c r="N20" s="4">
        <f t="shared" si="6"/>
        <v>0</v>
      </c>
      <c r="O20" s="4">
        <f t="shared" si="7"/>
        <v>0</v>
      </c>
      <c r="P20" s="4">
        <f t="shared" si="8"/>
        <v>0</v>
      </c>
      <c r="R20" s="5">
        <f>+'Silver '!D167/4</f>
        <v>0.11974</v>
      </c>
      <c r="T20" s="5">
        <f t="shared" si="9"/>
        <v>0</v>
      </c>
      <c r="U20" s="5">
        <f t="shared" si="10"/>
        <v>0</v>
      </c>
      <c r="V20" s="5">
        <f t="shared" si="11"/>
        <v>0</v>
      </c>
      <c r="W20" s="5">
        <f t="shared" si="12"/>
        <v>0</v>
      </c>
      <c r="X20" s="5">
        <f t="shared" si="13"/>
        <v>0</v>
      </c>
      <c r="Y20" s="5">
        <f t="shared" si="14"/>
        <v>0</v>
      </c>
      <c r="Z20" s="5">
        <f t="shared" si="15"/>
        <v>0</v>
      </c>
    </row>
    <row r="21" spans="1:26" ht="15.75" hidden="1">
      <c r="A21" s="2">
        <v>1509</v>
      </c>
      <c r="J21" s="4">
        <f t="shared" si="2"/>
        <v>0</v>
      </c>
      <c r="K21" s="4">
        <f t="shared" si="3"/>
        <v>0</v>
      </c>
      <c r="L21" s="4">
        <f t="shared" si="4"/>
        <v>0</v>
      </c>
      <c r="M21" s="4">
        <f t="shared" si="5"/>
        <v>0</v>
      </c>
      <c r="N21" s="4">
        <f t="shared" si="6"/>
        <v>0</v>
      </c>
      <c r="O21" s="4">
        <f t="shared" si="7"/>
        <v>0</v>
      </c>
      <c r="P21" s="4">
        <f t="shared" si="8"/>
        <v>0</v>
      </c>
      <c r="R21" s="5">
        <f>+'Silver '!D168/4</f>
        <v>0.11974</v>
      </c>
      <c r="T21" s="5">
        <f t="shared" si="9"/>
        <v>0</v>
      </c>
      <c r="U21" s="5">
        <f t="shared" si="10"/>
        <v>0</v>
      </c>
      <c r="V21" s="5">
        <f t="shared" si="11"/>
        <v>0</v>
      </c>
      <c r="W21" s="5">
        <f t="shared" si="12"/>
        <v>0</v>
      </c>
      <c r="X21" s="5">
        <f t="shared" si="13"/>
        <v>0</v>
      </c>
      <c r="Y21" s="5">
        <f t="shared" si="14"/>
        <v>0</v>
      </c>
      <c r="Z21" s="5">
        <f t="shared" si="15"/>
        <v>0</v>
      </c>
    </row>
    <row r="22" spans="1:26" ht="15.75" hidden="1">
      <c r="A22" s="2">
        <v>1510</v>
      </c>
      <c r="J22" s="4">
        <f t="shared" si="2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R22" s="5">
        <f>+'Silver '!D169/4</f>
        <v>0.11974</v>
      </c>
      <c r="T22" s="5">
        <f t="shared" si="9"/>
        <v>0</v>
      </c>
      <c r="U22" s="5">
        <f t="shared" si="10"/>
        <v>0</v>
      </c>
      <c r="V22" s="5">
        <f t="shared" si="11"/>
        <v>0</v>
      </c>
      <c r="W22" s="5">
        <f t="shared" si="12"/>
        <v>0</v>
      </c>
      <c r="X22" s="5">
        <f t="shared" si="13"/>
        <v>0</v>
      </c>
      <c r="Y22" s="5">
        <f t="shared" si="14"/>
        <v>0</v>
      </c>
      <c r="Z22" s="5">
        <f t="shared" si="15"/>
        <v>0</v>
      </c>
    </row>
    <row r="23" spans="1:26" ht="15.75" hidden="1">
      <c r="A23" s="2">
        <v>1511</v>
      </c>
      <c r="J23" s="4">
        <f t="shared" si="2"/>
        <v>0</v>
      </c>
      <c r="K23" s="4">
        <f t="shared" si="3"/>
        <v>0</v>
      </c>
      <c r="L23" s="4">
        <f t="shared" si="4"/>
        <v>0</v>
      </c>
      <c r="M23" s="4">
        <f t="shared" si="5"/>
        <v>0</v>
      </c>
      <c r="N23" s="4">
        <f t="shared" si="6"/>
        <v>0</v>
      </c>
      <c r="O23" s="4">
        <f t="shared" si="7"/>
        <v>0</v>
      </c>
      <c r="P23" s="4">
        <f t="shared" si="8"/>
        <v>0</v>
      </c>
      <c r="R23" s="5">
        <f>+'Silver '!D170/4</f>
        <v>0.11974</v>
      </c>
      <c r="T23" s="5">
        <f t="shared" si="9"/>
        <v>0</v>
      </c>
      <c r="U23" s="5">
        <f t="shared" si="10"/>
        <v>0</v>
      </c>
      <c r="V23" s="5">
        <f t="shared" si="11"/>
        <v>0</v>
      </c>
      <c r="W23" s="5">
        <f t="shared" si="12"/>
        <v>0</v>
      </c>
      <c r="X23" s="5">
        <f t="shared" si="13"/>
        <v>0</v>
      </c>
      <c r="Y23" s="5">
        <f t="shared" si="14"/>
        <v>0</v>
      </c>
      <c r="Z23" s="5">
        <f t="shared" si="15"/>
        <v>0</v>
      </c>
    </row>
    <row r="24" spans="1:26" ht="15.75" hidden="1">
      <c r="A24" s="2">
        <v>1512</v>
      </c>
      <c r="J24" s="4">
        <f t="shared" si="2"/>
        <v>0</v>
      </c>
      <c r="K24" s="4">
        <f t="shared" si="3"/>
        <v>0</v>
      </c>
      <c r="L24" s="4">
        <f t="shared" si="4"/>
        <v>0</v>
      </c>
      <c r="M24" s="4">
        <f t="shared" si="5"/>
        <v>0</v>
      </c>
      <c r="N24" s="4">
        <f t="shared" si="6"/>
        <v>0</v>
      </c>
      <c r="O24" s="4">
        <f t="shared" si="7"/>
        <v>0</v>
      </c>
      <c r="P24" s="4">
        <f t="shared" si="8"/>
        <v>0</v>
      </c>
      <c r="R24" s="5">
        <f>+'Silver '!D171/4</f>
        <v>0.11974</v>
      </c>
      <c r="T24" s="5">
        <f t="shared" si="9"/>
        <v>0</v>
      </c>
      <c r="U24" s="5">
        <f t="shared" si="10"/>
        <v>0</v>
      </c>
      <c r="V24" s="5">
        <f t="shared" si="11"/>
        <v>0</v>
      </c>
      <c r="W24" s="5">
        <f t="shared" si="12"/>
        <v>0</v>
      </c>
      <c r="X24" s="5">
        <f t="shared" si="13"/>
        <v>0</v>
      </c>
      <c r="Y24" s="5">
        <f t="shared" si="14"/>
        <v>0</v>
      </c>
      <c r="Z24" s="5">
        <f t="shared" si="15"/>
        <v>0</v>
      </c>
    </row>
    <row r="25" spans="1:26" ht="15.75" hidden="1">
      <c r="A25" s="2">
        <v>1513</v>
      </c>
      <c r="J25" s="4">
        <f t="shared" si="2"/>
        <v>0</v>
      </c>
      <c r="K25" s="4">
        <f t="shared" si="3"/>
        <v>0</v>
      </c>
      <c r="L25" s="4">
        <f t="shared" si="4"/>
        <v>0</v>
      </c>
      <c r="M25" s="4">
        <f t="shared" si="5"/>
        <v>0</v>
      </c>
      <c r="N25" s="4">
        <f t="shared" si="6"/>
        <v>0</v>
      </c>
      <c r="O25" s="4">
        <f t="shared" si="7"/>
        <v>0</v>
      </c>
      <c r="P25" s="4">
        <f t="shared" si="8"/>
        <v>0</v>
      </c>
      <c r="R25" s="5">
        <f>+'Silver '!D172/4</f>
        <v>0.11974</v>
      </c>
      <c r="T25" s="5">
        <f t="shared" si="9"/>
        <v>0</v>
      </c>
      <c r="U25" s="5">
        <f t="shared" si="10"/>
        <v>0</v>
      </c>
      <c r="V25" s="5">
        <f t="shared" si="11"/>
        <v>0</v>
      </c>
      <c r="W25" s="5">
        <f t="shared" si="12"/>
        <v>0</v>
      </c>
      <c r="X25" s="5">
        <f t="shared" si="13"/>
        <v>0</v>
      </c>
      <c r="Y25" s="5">
        <f t="shared" si="14"/>
        <v>0</v>
      </c>
      <c r="Z25" s="5">
        <f t="shared" si="15"/>
        <v>0</v>
      </c>
    </row>
    <row r="26" spans="1:26" ht="15.75" hidden="1">
      <c r="A26" s="2">
        <v>1514</v>
      </c>
      <c r="J26" s="4">
        <f t="shared" si="2"/>
        <v>0</v>
      </c>
      <c r="K26" s="4">
        <f t="shared" si="3"/>
        <v>0</v>
      </c>
      <c r="L26" s="4">
        <f t="shared" si="4"/>
        <v>0</v>
      </c>
      <c r="M26" s="4">
        <f t="shared" si="5"/>
        <v>0</v>
      </c>
      <c r="N26" s="4">
        <f t="shared" si="6"/>
        <v>0</v>
      </c>
      <c r="O26" s="4">
        <f t="shared" si="7"/>
        <v>0</v>
      </c>
      <c r="P26" s="4">
        <f t="shared" si="8"/>
        <v>0</v>
      </c>
      <c r="R26" s="5">
        <f>+'Silver '!D173/4</f>
        <v>0.11974</v>
      </c>
      <c r="T26" s="5">
        <f t="shared" si="9"/>
        <v>0</v>
      </c>
      <c r="U26" s="5">
        <f t="shared" si="10"/>
        <v>0</v>
      </c>
      <c r="V26" s="5">
        <f t="shared" si="11"/>
        <v>0</v>
      </c>
      <c r="W26" s="5">
        <f t="shared" si="12"/>
        <v>0</v>
      </c>
      <c r="X26" s="5">
        <f t="shared" si="13"/>
        <v>0</v>
      </c>
      <c r="Y26" s="5">
        <f t="shared" si="14"/>
        <v>0</v>
      </c>
      <c r="Z26" s="5">
        <f t="shared" si="15"/>
        <v>0</v>
      </c>
    </row>
    <row r="27" spans="1:26" ht="15.75" hidden="1">
      <c r="A27" s="2">
        <v>1515</v>
      </c>
      <c r="J27" s="4">
        <f t="shared" si="2"/>
        <v>0</v>
      </c>
      <c r="K27" s="4">
        <f t="shared" si="3"/>
        <v>0</v>
      </c>
      <c r="L27" s="4">
        <f t="shared" si="4"/>
        <v>0</v>
      </c>
      <c r="M27" s="4">
        <f t="shared" si="5"/>
        <v>0</v>
      </c>
      <c r="N27" s="4">
        <f t="shared" si="6"/>
        <v>0</v>
      </c>
      <c r="O27" s="4">
        <f t="shared" si="7"/>
        <v>0</v>
      </c>
      <c r="P27" s="4">
        <f t="shared" si="8"/>
        <v>0</v>
      </c>
      <c r="R27" s="5">
        <f>+'Silver '!D174/4</f>
        <v>0.11974</v>
      </c>
      <c r="T27" s="5">
        <f t="shared" si="9"/>
        <v>0</v>
      </c>
      <c r="U27" s="5">
        <f t="shared" si="10"/>
        <v>0</v>
      </c>
      <c r="V27" s="5">
        <f t="shared" si="11"/>
        <v>0</v>
      </c>
      <c r="W27" s="5">
        <f t="shared" si="12"/>
        <v>0</v>
      </c>
      <c r="X27" s="5">
        <f t="shared" si="13"/>
        <v>0</v>
      </c>
      <c r="Y27" s="5">
        <f t="shared" si="14"/>
        <v>0</v>
      </c>
      <c r="Z27" s="5">
        <f t="shared" si="15"/>
        <v>0</v>
      </c>
    </row>
    <row r="28" spans="1:26" ht="15.75" hidden="1">
      <c r="A28" s="2">
        <v>1516</v>
      </c>
      <c r="J28" s="4">
        <f t="shared" si="2"/>
        <v>0</v>
      </c>
      <c r="K28" s="4">
        <f t="shared" si="3"/>
        <v>0</v>
      </c>
      <c r="L28" s="4">
        <f t="shared" si="4"/>
        <v>0</v>
      </c>
      <c r="M28" s="4">
        <f t="shared" si="5"/>
        <v>0</v>
      </c>
      <c r="N28" s="4">
        <f t="shared" si="6"/>
        <v>0</v>
      </c>
      <c r="O28" s="4">
        <f t="shared" si="7"/>
        <v>0</v>
      </c>
      <c r="P28" s="4">
        <f t="shared" si="8"/>
        <v>0</v>
      </c>
      <c r="R28" s="5">
        <f>+'Silver '!D175/4</f>
        <v>0.11974</v>
      </c>
      <c r="T28" s="5">
        <f t="shared" si="9"/>
        <v>0</v>
      </c>
      <c r="U28" s="5">
        <f t="shared" si="10"/>
        <v>0</v>
      </c>
      <c r="V28" s="5">
        <f t="shared" si="11"/>
        <v>0</v>
      </c>
      <c r="W28" s="5">
        <f t="shared" si="12"/>
        <v>0</v>
      </c>
      <c r="X28" s="5">
        <f t="shared" si="13"/>
        <v>0</v>
      </c>
      <c r="Y28" s="5">
        <f t="shared" si="14"/>
        <v>0</v>
      </c>
      <c r="Z28" s="5">
        <f t="shared" si="15"/>
        <v>0</v>
      </c>
    </row>
    <row r="29" spans="1:26" ht="15.75" hidden="1">
      <c r="A29" s="2">
        <v>1517</v>
      </c>
      <c r="J29" s="4">
        <f t="shared" si="2"/>
        <v>0</v>
      </c>
      <c r="K29" s="4">
        <f t="shared" si="3"/>
        <v>0</v>
      </c>
      <c r="L29" s="4">
        <f t="shared" si="4"/>
        <v>0</v>
      </c>
      <c r="M29" s="4">
        <f t="shared" si="5"/>
        <v>0</v>
      </c>
      <c r="N29" s="4">
        <f t="shared" si="6"/>
        <v>0</v>
      </c>
      <c r="O29" s="4">
        <f t="shared" si="7"/>
        <v>0</v>
      </c>
      <c r="P29" s="4">
        <f t="shared" si="8"/>
        <v>0</v>
      </c>
      <c r="R29" s="5">
        <f>+'Silver '!D176/4</f>
        <v>0.11974</v>
      </c>
      <c r="T29" s="5">
        <f t="shared" si="9"/>
        <v>0</v>
      </c>
      <c r="U29" s="5">
        <f t="shared" si="10"/>
        <v>0</v>
      </c>
      <c r="V29" s="5">
        <f t="shared" si="11"/>
        <v>0</v>
      </c>
      <c r="W29" s="5">
        <f t="shared" si="12"/>
        <v>0</v>
      </c>
      <c r="X29" s="5">
        <f t="shared" si="13"/>
        <v>0</v>
      </c>
      <c r="Y29" s="5">
        <f t="shared" si="14"/>
        <v>0</v>
      </c>
      <c r="Z29" s="5">
        <f t="shared" si="15"/>
        <v>0</v>
      </c>
    </row>
    <row r="30" spans="1:26" ht="15.75" hidden="1">
      <c r="A30" s="2">
        <v>1518</v>
      </c>
      <c r="J30" s="4">
        <f t="shared" si="2"/>
        <v>0</v>
      </c>
      <c r="K30" s="4">
        <f t="shared" si="3"/>
        <v>0</v>
      </c>
      <c r="L30" s="4">
        <f t="shared" si="4"/>
        <v>0</v>
      </c>
      <c r="M30" s="4">
        <f t="shared" si="5"/>
        <v>0</v>
      </c>
      <c r="N30" s="4">
        <f t="shared" si="6"/>
        <v>0</v>
      </c>
      <c r="O30" s="4">
        <f t="shared" si="7"/>
        <v>0</v>
      </c>
      <c r="P30" s="4">
        <f t="shared" si="8"/>
        <v>0</v>
      </c>
      <c r="R30" s="5">
        <f>+'Silver '!D177/4</f>
        <v>0.11974</v>
      </c>
      <c r="T30" s="5">
        <f t="shared" si="9"/>
        <v>0</v>
      </c>
      <c r="U30" s="5">
        <f t="shared" si="10"/>
        <v>0</v>
      </c>
      <c r="V30" s="5">
        <f t="shared" si="11"/>
        <v>0</v>
      </c>
      <c r="W30" s="5">
        <f t="shared" si="12"/>
        <v>0</v>
      </c>
      <c r="X30" s="5">
        <f t="shared" si="13"/>
        <v>0</v>
      </c>
      <c r="Y30" s="5">
        <f t="shared" si="14"/>
        <v>0</v>
      </c>
      <c r="Z30" s="5">
        <f t="shared" si="15"/>
        <v>0</v>
      </c>
    </row>
    <row r="31" spans="1:26" ht="15.75" hidden="1">
      <c r="A31" s="2">
        <v>1519</v>
      </c>
      <c r="J31" s="4">
        <f t="shared" si="2"/>
        <v>0</v>
      </c>
      <c r="K31" s="4">
        <f t="shared" si="3"/>
        <v>0</v>
      </c>
      <c r="L31" s="4">
        <f t="shared" si="4"/>
        <v>0</v>
      </c>
      <c r="M31" s="4">
        <f t="shared" si="5"/>
        <v>0</v>
      </c>
      <c r="N31" s="4">
        <f t="shared" si="6"/>
        <v>0</v>
      </c>
      <c r="O31" s="4">
        <f t="shared" si="7"/>
        <v>0</v>
      </c>
      <c r="P31" s="4">
        <f t="shared" si="8"/>
        <v>0</v>
      </c>
      <c r="R31" s="5">
        <f>+'Silver '!D178/4</f>
        <v>0.11974</v>
      </c>
      <c r="T31" s="5">
        <f t="shared" si="9"/>
        <v>0</v>
      </c>
      <c r="U31" s="5">
        <f t="shared" si="10"/>
        <v>0</v>
      </c>
      <c r="V31" s="5">
        <f t="shared" si="11"/>
        <v>0</v>
      </c>
      <c r="W31" s="5">
        <f t="shared" si="12"/>
        <v>0</v>
      </c>
      <c r="X31" s="5">
        <f t="shared" si="13"/>
        <v>0</v>
      </c>
      <c r="Y31" s="5">
        <f t="shared" si="14"/>
        <v>0</v>
      </c>
      <c r="Z31" s="5">
        <f t="shared" si="15"/>
        <v>0</v>
      </c>
    </row>
    <row r="32" spans="1:26" ht="15.75" hidden="1">
      <c r="A32" s="2">
        <v>1520</v>
      </c>
      <c r="J32" s="4">
        <f t="shared" si="2"/>
        <v>0</v>
      </c>
      <c r="K32" s="4">
        <f t="shared" si="3"/>
        <v>0</v>
      </c>
      <c r="L32" s="4">
        <f t="shared" si="4"/>
        <v>0</v>
      </c>
      <c r="M32" s="4">
        <f t="shared" si="5"/>
        <v>0</v>
      </c>
      <c r="N32" s="4">
        <f t="shared" si="6"/>
        <v>0</v>
      </c>
      <c r="O32" s="4">
        <f t="shared" si="7"/>
        <v>0</v>
      </c>
      <c r="P32" s="4">
        <f t="shared" si="8"/>
        <v>0</v>
      </c>
      <c r="R32" s="5">
        <f>+'Silver '!D179/4</f>
        <v>0.11974</v>
      </c>
      <c r="T32" s="5">
        <f t="shared" si="9"/>
        <v>0</v>
      </c>
      <c r="U32" s="5">
        <f t="shared" si="10"/>
        <v>0</v>
      </c>
      <c r="V32" s="5">
        <f t="shared" si="11"/>
        <v>0</v>
      </c>
      <c r="W32" s="5">
        <f t="shared" si="12"/>
        <v>0</v>
      </c>
      <c r="X32" s="5">
        <f t="shared" si="13"/>
        <v>0</v>
      </c>
      <c r="Y32" s="5">
        <f t="shared" si="14"/>
        <v>0</v>
      </c>
      <c r="Z32" s="5">
        <f t="shared" si="15"/>
        <v>0</v>
      </c>
    </row>
    <row r="33" spans="1:26" ht="15.75" hidden="1">
      <c r="A33" s="2">
        <v>1521</v>
      </c>
      <c r="J33" s="4">
        <f t="shared" si="2"/>
        <v>0</v>
      </c>
      <c r="K33" s="4">
        <f t="shared" si="3"/>
        <v>0</v>
      </c>
      <c r="L33" s="4">
        <f t="shared" si="4"/>
        <v>0</v>
      </c>
      <c r="M33" s="4">
        <f t="shared" si="5"/>
        <v>0</v>
      </c>
      <c r="N33" s="4">
        <f t="shared" si="6"/>
        <v>0</v>
      </c>
      <c r="O33" s="4">
        <f t="shared" si="7"/>
        <v>0</v>
      </c>
      <c r="P33" s="4">
        <f t="shared" si="8"/>
        <v>0</v>
      </c>
      <c r="R33" s="5">
        <f>+'Silver '!D180/4</f>
        <v>0.11974</v>
      </c>
      <c r="T33" s="5">
        <f t="shared" si="9"/>
        <v>0</v>
      </c>
      <c r="U33" s="5">
        <f t="shared" si="10"/>
        <v>0</v>
      </c>
      <c r="V33" s="5">
        <f t="shared" si="11"/>
        <v>0</v>
      </c>
      <c r="W33" s="5">
        <f t="shared" si="12"/>
        <v>0</v>
      </c>
      <c r="X33" s="5">
        <f t="shared" si="13"/>
        <v>0</v>
      </c>
      <c r="Y33" s="5">
        <f t="shared" si="14"/>
        <v>0</v>
      </c>
      <c r="Z33" s="5">
        <f t="shared" si="15"/>
        <v>0</v>
      </c>
    </row>
    <row r="34" spans="1:26" ht="15.75" hidden="1">
      <c r="A34" s="2">
        <v>1522</v>
      </c>
      <c r="J34" s="4">
        <f t="shared" si="2"/>
        <v>0</v>
      </c>
      <c r="K34" s="4">
        <f t="shared" si="3"/>
        <v>0</v>
      </c>
      <c r="L34" s="4">
        <f t="shared" si="4"/>
        <v>0</v>
      </c>
      <c r="M34" s="4">
        <f t="shared" si="5"/>
        <v>0</v>
      </c>
      <c r="N34" s="4">
        <f t="shared" si="6"/>
        <v>0</v>
      </c>
      <c r="O34" s="4">
        <f t="shared" si="7"/>
        <v>0</v>
      </c>
      <c r="P34" s="4">
        <f t="shared" si="8"/>
        <v>0</v>
      </c>
      <c r="R34" s="5">
        <f>+'Silver '!D181/4</f>
        <v>0.11974</v>
      </c>
      <c r="T34" s="5">
        <f t="shared" si="9"/>
        <v>0</v>
      </c>
      <c r="U34" s="5">
        <f t="shared" si="10"/>
        <v>0</v>
      </c>
      <c r="V34" s="5">
        <f t="shared" si="11"/>
        <v>0</v>
      </c>
      <c r="W34" s="5">
        <f t="shared" si="12"/>
        <v>0</v>
      </c>
      <c r="X34" s="5">
        <f t="shared" si="13"/>
        <v>0</v>
      </c>
      <c r="Y34" s="5">
        <f t="shared" si="14"/>
        <v>0</v>
      </c>
      <c r="Z34" s="5">
        <f t="shared" si="15"/>
        <v>0</v>
      </c>
    </row>
    <row r="35" spans="1:26" ht="15.75" hidden="1">
      <c r="A35" s="2">
        <v>1523</v>
      </c>
      <c r="J35" s="4">
        <f t="shared" si="2"/>
        <v>0</v>
      </c>
      <c r="K35" s="4">
        <f t="shared" si="3"/>
        <v>0</v>
      </c>
      <c r="L35" s="4">
        <f t="shared" si="4"/>
        <v>0</v>
      </c>
      <c r="M35" s="4">
        <f t="shared" si="5"/>
        <v>0</v>
      </c>
      <c r="N35" s="4">
        <f t="shared" si="6"/>
        <v>0</v>
      </c>
      <c r="O35" s="4">
        <f t="shared" si="7"/>
        <v>0</v>
      </c>
      <c r="P35" s="4">
        <f t="shared" si="8"/>
        <v>0</v>
      </c>
      <c r="R35" s="5">
        <f>+'Silver '!D182/4</f>
        <v>0.11974</v>
      </c>
      <c r="T35" s="5">
        <f t="shared" si="9"/>
        <v>0</v>
      </c>
      <c r="U35" s="5">
        <f t="shared" si="10"/>
        <v>0</v>
      </c>
      <c r="V35" s="5">
        <f t="shared" si="11"/>
        <v>0</v>
      </c>
      <c r="W35" s="5">
        <f t="shared" si="12"/>
        <v>0</v>
      </c>
      <c r="X35" s="5">
        <f t="shared" si="13"/>
        <v>0</v>
      </c>
      <c r="Y35" s="5">
        <f t="shared" si="14"/>
        <v>0</v>
      </c>
      <c r="Z35" s="5">
        <f t="shared" si="15"/>
        <v>0</v>
      </c>
    </row>
    <row r="36" spans="1:26" ht="15.75" hidden="1">
      <c r="A36" s="2">
        <v>1524</v>
      </c>
      <c r="J36" s="4">
        <f t="shared" si="2"/>
        <v>0</v>
      </c>
      <c r="K36" s="4">
        <f t="shared" si="3"/>
        <v>0</v>
      </c>
      <c r="L36" s="4">
        <f t="shared" si="4"/>
        <v>0</v>
      </c>
      <c r="M36" s="4">
        <f t="shared" si="5"/>
        <v>0</v>
      </c>
      <c r="N36" s="4">
        <f t="shared" si="6"/>
        <v>0</v>
      </c>
      <c r="O36" s="4">
        <f t="shared" si="7"/>
        <v>0</v>
      </c>
      <c r="P36" s="4">
        <f t="shared" si="8"/>
        <v>0</v>
      </c>
      <c r="R36" s="5">
        <f>+'Silver '!D183/4</f>
        <v>0.11974</v>
      </c>
      <c r="T36" s="5">
        <f t="shared" si="9"/>
        <v>0</v>
      </c>
      <c r="U36" s="5">
        <f t="shared" si="10"/>
        <v>0</v>
      </c>
      <c r="V36" s="5">
        <f t="shared" si="11"/>
        <v>0</v>
      </c>
      <c r="W36" s="5">
        <f t="shared" si="12"/>
        <v>0</v>
      </c>
      <c r="X36" s="5">
        <f t="shared" si="13"/>
        <v>0</v>
      </c>
      <c r="Y36" s="5">
        <f t="shared" si="14"/>
        <v>0</v>
      </c>
      <c r="Z36" s="5">
        <f t="shared" si="15"/>
        <v>0</v>
      </c>
    </row>
    <row r="37" spans="1:26" ht="15.75" hidden="1">
      <c r="A37" s="2">
        <v>1525</v>
      </c>
      <c r="J37" s="4">
        <f t="shared" si="2"/>
        <v>0</v>
      </c>
      <c r="K37" s="4">
        <f t="shared" si="3"/>
        <v>0</v>
      </c>
      <c r="L37" s="4">
        <f t="shared" si="4"/>
        <v>0</v>
      </c>
      <c r="M37" s="4">
        <f t="shared" si="5"/>
        <v>0</v>
      </c>
      <c r="N37" s="4">
        <f t="shared" si="6"/>
        <v>0</v>
      </c>
      <c r="O37" s="4">
        <f t="shared" si="7"/>
        <v>0</v>
      </c>
      <c r="P37" s="4">
        <f t="shared" si="8"/>
        <v>0</v>
      </c>
      <c r="R37" s="5">
        <f>+'Silver '!D184/4</f>
        <v>0.10742</v>
      </c>
      <c r="T37" s="5">
        <f t="shared" si="9"/>
        <v>0</v>
      </c>
      <c r="U37" s="5">
        <f t="shared" si="10"/>
        <v>0</v>
      </c>
      <c r="V37" s="5">
        <f t="shared" si="11"/>
        <v>0</v>
      </c>
      <c r="W37" s="5">
        <f t="shared" si="12"/>
        <v>0</v>
      </c>
      <c r="X37" s="5">
        <f t="shared" si="13"/>
        <v>0</v>
      </c>
      <c r="Y37" s="5">
        <f t="shared" si="14"/>
        <v>0</v>
      </c>
      <c r="Z37" s="5">
        <f t="shared" si="15"/>
        <v>0</v>
      </c>
    </row>
    <row r="38" spans="1:26" ht="15.75">
      <c r="A38" s="2">
        <v>1526</v>
      </c>
      <c r="J38" s="4">
        <f t="shared" si="2"/>
        <v>0</v>
      </c>
      <c r="K38" s="4">
        <f t="shared" si="3"/>
        <v>0</v>
      </c>
      <c r="L38" s="4">
        <f t="shared" si="4"/>
        <v>0</v>
      </c>
      <c r="M38" s="4">
        <f t="shared" si="5"/>
        <v>0</v>
      </c>
      <c r="N38" s="4">
        <f t="shared" si="6"/>
        <v>0</v>
      </c>
      <c r="O38" s="4">
        <f t="shared" si="7"/>
        <v>0</v>
      </c>
      <c r="P38" s="4">
        <f t="shared" si="8"/>
        <v>0</v>
      </c>
      <c r="R38" s="5">
        <f>+'Silver '!D185/4</f>
        <v>0.10742</v>
      </c>
      <c r="T38" s="5">
        <f t="shared" si="9"/>
        <v>0</v>
      </c>
      <c r="U38" s="5">
        <f t="shared" si="10"/>
        <v>0</v>
      </c>
      <c r="V38" s="5">
        <f t="shared" si="11"/>
        <v>0</v>
      </c>
      <c r="W38" s="5">
        <f t="shared" si="12"/>
        <v>0</v>
      </c>
      <c r="X38" s="5">
        <f t="shared" si="13"/>
        <v>0</v>
      </c>
      <c r="Y38" s="5">
        <f t="shared" si="14"/>
        <v>0</v>
      </c>
      <c r="Z38" s="5">
        <f t="shared" si="15"/>
        <v>0</v>
      </c>
    </row>
    <row r="39" spans="1:26" ht="15.75">
      <c r="A39" s="2">
        <v>1527</v>
      </c>
      <c r="F39" s="2">
        <v>43.9</v>
      </c>
      <c r="J39" s="4">
        <f t="shared" si="2"/>
        <v>0</v>
      </c>
      <c r="K39" s="4">
        <f t="shared" si="3"/>
        <v>0</v>
      </c>
      <c r="L39" s="4">
        <f t="shared" si="4"/>
        <v>0</v>
      </c>
      <c r="M39" s="4">
        <f t="shared" si="5"/>
        <v>0</v>
      </c>
      <c r="N39" s="4">
        <f t="shared" si="6"/>
        <v>0.77575543382223</v>
      </c>
      <c r="O39" s="4">
        <f t="shared" si="7"/>
        <v>0</v>
      </c>
      <c r="P39" s="4">
        <f t="shared" si="8"/>
        <v>0</v>
      </c>
      <c r="R39" s="5">
        <f>+'Silver '!D186/4</f>
        <v>0.10742</v>
      </c>
      <c r="T39" s="5">
        <f t="shared" si="9"/>
        <v>0</v>
      </c>
      <c r="U39" s="5">
        <f t="shared" si="10"/>
        <v>0</v>
      </c>
      <c r="V39" s="5">
        <f t="shared" si="11"/>
        <v>0</v>
      </c>
      <c r="W39" s="5">
        <f t="shared" si="12"/>
        <v>0</v>
      </c>
      <c r="X39" s="5">
        <f t="shared" si="13"/>
        <v>0.08333164870118395</v>
      </c>
      <c r="Y39" s="5">
        <f t="shared" si="14"/>
        <v>0</v>
      </c>
      <c r="Z39" s="5">
        <f t="shared" si="15"/>
        <v>0</v>
      </c>
    </row>
    <row r="40" spans="1:26" ht="15.75">
      <c r="A40" s="2">
        <v>1528</v>
      </c>
      <c r="B40" s="2">
        <v>34.3</v>
      </c>
      <c r="F40" s="2">
        <v>43.7</v>
      </c>
      <c r="J40" s="4">
        <f t="shared" si="2"/>
        <v>0.606114154444248</v>
      </c>
      <c r="K40" s="4">
        <f t="shared" si="3"/>
        <v>0</v>
      </c>
      <c r="L40" s="4">
        <f t="shared" si="4"/>
        <v>0</v>
      </c>
      <c r="M40" s="4">
        <f t="shared" si="5"/>
        <v>0</v>
      </c>
      <c r="N40" s="4">
        <f t="shared" si="6"/>
        <v>0.7722212405018555</v>
      </c>
      <c r="O40" s="4">
        <f t="shared" si="7"/>
        <v>0</v>
      </c>
      <c r="P40" s="4">
        <f t="shared" si="8"/>
        <v>0</v>
      </c>
      <c r="R40" s="5">
        <f>+'Silver '!D187/4</f>
        <v>0.10742</v>
      </c>
      <c r="T40" s="5">
        <f t="shared" si="9"/>
        <v>0.06510878247040112</v>
      </c>
      <c r="U40" s="5">
        <f t="shared" si="10"/>
        <v>0</v>
      </c>
      <c r="V40" s="5">
        <f t="shared" si="11"/>
        <v>0</v>
      </c>
      <c r="W40" s="5">
        <f t="shared" si="12"/>
        <v>0</v>
      </c>
      <c r="X40" s="5">
        <f t="shared" si="13"/>
        <v>0.08295200565470931</v>
      </c>
      <c r="Y40" s="5">
        <f t="shared" si="14"/>
        <v>0</v>
      </c>
      <c r="Z40" s="5">
        <f t="shared" si="15"/>
        <v>0</v>
      </c>
    </row>
    <row r="41" spans="1:26" ht="15.75">
      <c r="A41" s="2">
        <v>1529</v>
      </c>
      <c r="B41" s="2">
        <v>40</v>
      </c>
      <c r="F41" s="2">
        <v>47.1</v>
      </c>
      <c r="H41" s="2">
        <v>37.5</v>
      </c>
      <c r="J41" s="4">
        <f t="shared" si="2"/>
        <v>0.7068386640749249</v>
      </c>
      <c r="K41" s="4">
        <f t="shared" si="3"/>
        <v>0</v>
      </c>
      <c r="L41" s="4">
        <f t="shared" si="4"/>
        <v>0</v>
      </c>
      <c r="M41" s="4">
        <f t="shared" si="5"/>
        <v>0</v>
      </c>
      <c r="N41" s="4">
        <f t="shared" si="6"/>
        <v>0.832302526948224</v>
      </c>
      <c r="O41" s="4">
        <f t="shared" si="7"/>
        <v>0</v>
      </c>
      <c r="P41" s="4">
        <f t="shared" si="8"/>
        <v>0.646551724137931</v>
      </c>
      <c r="R41" s="5">
        <f>+'Silver '!D188/4</f>
        <v>0.10742</v>
      </c>
      <c r="T41" s="5">
        <f t="shared" si="9"/>
        <v>0.07592860929492844</v>
      </c>
      <c r="U41" s="5">
        <f t="shared" si="10"/>
        <v>0</v>
      </c>
      <c r="V41" s="5">
        <f t="shared" si="11"/>
        <v>0</v>
      </c>
      <c r="W41" s="5">
        <f t="shared" si="12"/>
        <v>0</v>
      </c>
      <c r="X41" s="5">
        <f t="shared" si="13"/>
        <v>0.08940593744477823</v>
      </c>
      <c r="Y41" s="5">
        <f t="shared" si="14"/>
        <v>0</v>
      </c>
      <c r="Z41" s="5">
        <f t="shared" si="15"/>
        <v>0.06945258620689655</v>
      </c>
    </row>
    <row r="42" spans="1:26" ht="15.75">
      <c r="A42" s="2">
        <v>1530</v>
      </c>
      <c r="J42" s="4">
        <f t="shared" si="2"/>
        <v>0</v>
      </c>
      <c r="K42" s="4">
        <f t="shared" si="3"/>
        <v>0</v>
      </c>
      <c r="L42" s="4">
        <f t="shared" si="4"/>
        <v>0</v>
      </c>
      <c r="M42" s="4">
        <f t="shared" si="5"/>
        <v>0</v>
      </c>
      <c r="N42" s="4">
        <f t="shared" si="6"/>
        <v>0</v>
      </c>
      <c r="O42" s="4">
        <f t="shared" si="7"/>
        <v>0</v>
      </c>
      <c r="P42" s="4">
        <f t="shared" si="8"/>
        <v>0</v>
      </c>
      <c r="R42" s="5">
        <f>+'Silver '!D189/4</f>
        <v>0.10742</v>
      </c>
      <c r="T42" s="5">
        <f t="shared" si="9"/>
        <v>0</v>
      </c>
      <c r="U42" s="5">
        <f t="shared" si="10"/>
        <v>0</v>
      </c>
      <c r="V42" s="5">
        <f t="shared" si="11"/>
        <v>0</v>
      </c>
      <c r="W42" s="5">
        <f t="shared" si="12"/>
        <v>0</v>
      </c>
      <c r="X42" s="5">
        <f t="shared" si="13"/>
        <v>0</v>
      </c>
      <c r="Y42" s="5">
        <f t="shared" si="14"/>
        <v>0</v>
      </c>
      <c r="Z42" s="5">
        <f t="shared" si="15"/>
        <v>0</v>
      </c>
    </row>
    <row r="43" spans="1:26" ht="15.75">
      <c r="A43" s="2">
        <v>1531</v>
      </c>
      <c r="B43" s="2">
        <v>55</v>
      </c>
      <c r="F43" s="2">
        <v>59.9</v>
      </c>
      <c r="G43" s="2">
        <v>34.7</v>
      </c>
      <c r="J43" s="4">
        <f t="shared" si="2"/>
        <v>0.9719031631030217</v>
      </c>
      <c r="K43" s="4">
        <f t="shared" si="3"/>
        <v>0</v>
      </c>
      <c r="L43" s="4">
        <f t="shared" si="4"/>
        <v>0</v>
      </c>
      <c r="M43" s="4">
        <f t="shared" si="5"/>
        <v>0</v>
      </c>
      <c r="N43" s="4">
        <f t="shared" si="6"/>
        <v>1.0584908994522</v>
      </c>
      <c r="O43" s="4">
        <f t="shared" si="7"/>
        <v>0.6131825410849974</v>
      </c>
      <c r="P43" s="4">
        <f t="shared" si="8"/>
        <v>0</v>
      </c>
      <c r="R43" s="5">
        <f>+'Silver '!D190/4</f>
        <v>0.1031225</v>
      </c>
      <c r="T43" s="5">
        <f t="shared" si="9"/>
        <v>0.10022508393709137</v>
      </c>
      <c r="U43" s="5">
        <f t="shared" si="10"/>
        <v>0</v>
      </c>
      <c r="V43" s="5">
        <f t="shared" si="11"/>
        <v>0</v>
      </c>
      <c r="W43" s="5">
        <f t="shared" si="12"/>
        <v>0</v>
      </c>
      <c r="X43" s="5">
        <f t="shared" si="13"/>
        <v>0.1091542277787595</v>
      </c>
      <c r="Y43" s="5">
        <f t="shared" si="14"/>
        <v>0.06323291659303765</v>
      </c>
      <c r="Z43" s="5">
        <f t="shared" si="15"/>
        <v>0</v>
      </c>
    </row>
    <row r="44" spans="1:26" ht="15.75">
      <c r="A44" s="2">
        <v>1532</v>
      </c>
      <c r="G44" s="2">
        <v>35</v>
      </c>
      <c r="J44" s="4">
        <f t="shared" si="2"/>
        <v>0</v>
      </c>
      <c r="K44" s="4">
        <f t="shared" si="3"/>
        <v>0</v>
      </c>
      <c r="L44" s="4">
        <f t="shared" si="4"/>
        <v>0</v>
      </c>
      <c r="M44" s="4">
        <f t="shared" si="5"/>
        <v>0</v>
      </c>
      <c r="N44" s="4">
        <f t="shared" si="6"/>
        <v>0</v>
      </c>
      <c r="O44" s="4">
        <f t="shared" si="7"/>
        <v>0.6184838310655593</v>
      </c>
      <c r="P44" s="4">
        <f t="shared" si="8"/>
        <v>0</v>
      </c>
      <c r="R44" s="5">
        <f>+'Silver '!D191/4</f>
        <v>0.1031225</v>
      </c>
      <c r="T44" s="5">
        <f t="shared" si="9"/>
        <v>0</v>
      </c>
      <c r="U44" s="5">
        <f t="shared" si="10"/>
        <v>0</v>
      </c>
      <c r="V44" s="5">
        <f t="shared" si="11"/>
        <v>0</v>
      </c>
      <c r="W44" s="5">
        <f t="shared" si="12"/>
        <v>0</v>
      </c>
      <c r="X44" s="5">
        <f t="shared" si="13"/>
        <v>0</v>
      </c>
      <c r="Y44" s="5">
        <f t="shared" si="14"/>
        <v>0.06377959886905814</v>
      </c>
      <c r="Z44" s="5">
        <f t="shared" si="15"/>
        <v>0</v>
      </c>
    </row>
    <row r="45" spans="1:26" ht="15.75">
      <c r="A45" s="2">
        <v>1533</v>
      </c>
      <c r="B45" s="2">
        <v>43.8</v>
      </c>
      <c r="F45" s="2">
        <v>68.6</v>
      </c>
      <c r="G45" s="2">
        <v>45.2</v>
      </c>
      <c r="H45" s="2">
        <v>30</v>
      </c>
      <c r="J45" s="4">
        <f t="shared" si="2"/>
        <v>0.7739883371620426</v>
      </c>
      <c r="K45" s="4">
        <f t="shared" si="3"/>
        <v>0</v>
      </c>
      <c r="L45" s="4">
        <f t="shared" si="4"/>
        <v>0</v>
      </c>
      <c r="M45" s="4">
        <f t="shared" si="5"/>
        <v>0</v>
      </c>
      <c r="N45" s="4">
        <f t="shared" si="6"/>
        <v>1.212228308888496</v>
      </c>
      <c r="O45" s="4">
        <f t="shared" si="7"/>
        <v>0.7987276904046652</v>
      </c>
      <c r="P45" s="4">
        <f t="shared" si="8"/>
        <v>0.5172413793103449</v>
      </c>
      <c r="R45" s="5">
        <f>+'Silver '!D192/4</f>
        <v>0.0991575</v>
      </c>
      <c r="T45" s="5">
        <f t="shared" si="9"/>
        <v>0.07674674854214524</v>
      </c>
      <c r="U45" s="5">
        <f t="shared" si="10"/>
        <v>0</v>
      </c>
      <c r="V45" s="5">
        <f t="shared" si="11"/>
        <v>0</v>
      </c>
      <c r="W45" s="5">
        <f t="shared" si="12"/>
        <v>0</v>
      </c>
      <c r="X45" s="5">
        <f t="shared" si="13"/>
        <v>0.12020152853861103</v>
      </c>
      <c r="Y45" s="5">
        <f t="shared" si="14"/>
        <v>0.07919984096130059</v>
      </c>
      <c r="Z45" s="5">
        <f t="shared" si="15"/>
        <v>0.05128836206896552</v>
      </c>
    </row>
    <row r="46" spans="1:26" ht="15.75">
      <c r="A46" s="2">
        <v>1534</v>
      </c>
      <c r="B46" s="2">
        <v>34.4</v>
      </c>
      <c r="F46" s="2">
        <v>65.1</v>
      </c>
      <c r="G46" s="2">
        <v>33.8</v>
      </c>
      <c r="J46" s="4">
        <f t="shared" si="2"/>
        <v>0.6078812511044354</v>
      </c>
      <c r="K46" s="4">
        <f t="shared" si="3"/>
        <v>0</v>
      </c>
      <c r="L46" s="4">
        <f t="shared" si="4"/>
        <v>0</v>
      </c>
      <c r="M46" s="4">
        <f t="shared" si="5"/>
        <v>0</v>
      </c>
      <c r="N46" s="4">
        <f t="shared" si="6"/>
        <v>1.15037992578194</v>
      </c>
      <c r="O46" s="4">
        <f t="shared" si="7"/>
        <v>0.5972786711433115</v>
      </c>
      <c r="P46" s="4">
        <f t="shared" si="8"/>
        <v>0</v>
      </c>
      <c r="R46" s="5">
        <f>+'Silver '!D193/4</f>
        <v>0.0991575</v>
      </c>
      <c r="T46" s="5">
        <f t="shared" si="9"/>
        <v>0.060275985156388046</v>
      </c>
      <c r="U46" s="5">
        <f t="shared" si="10"/>
        <v>0</v>
      </c>
      <c r="V46" s="5">
        <f t="shared" si="11"/>
        <v>0</v>
      </c>
      <c r="W46" s="5">
        <f t="shared" si="12"/>
        <v>0</v>
      </c>
      <c r="X46" s="5">
        <f t="shared" si="13"/>
        <v>0.11406879749072271</v>
      </c>
      <c r="Y46" s="5">
        <f t="shared" si="14"/>
        <v>0.059224659833892905</v>
      </c>
      <c r="Z46" s="5">
        <f t="shared" si="15"/>
        <v>0</v>
      </c>
    </row>
    <row r="47" spans="1:26" ht="15.75">
      <c r="A47" s="2">
        <v>1535</v>
      </c>
      <c r="B47" s="2">
        <v>42</v>
      </c>
      <c r="E47" s="2">
        <v>60</v>
      </c>
      <c r="F47" s="2">
        <v>60</v>
      </c>
      <c r="J47" s="4">
        <f t="shared" si="2"/>
        <v>0.7421805972786711</v>
      </c>
      <c r="K47" s="4">
        <f t="shared" si="3"/>
        <v>0</v>
      </c>
      <c r="L47" s="4">
        <f t="shared" si="4"/>
        <v>0</v>
      </c>
      <c r="M47" s="4">
        <f t="shared" si="5"/>
        <v>1.0602579961123872</v>
      </c>
      <c r="N47" s="4">
        <f t="shared" si="6"/>
        <v>1.0602579961123872</v>
      </c>
      <c r="O47" s="4">
        <f t="shared" si="7"/>
        <v>0</v>
      </c>
      <c r="P47" s="4">
        <f t="shared" si="8"/>
        <v>0</v>
      </c>
      <c r="R47" s="5">
        <f>+'Silver '!D194/4</f>
        <v>0.0991575</v>
      </c>
      <c r="T47" s="5">
        <f t="shared" si="9"/>
        <v>0.07359277257465983</v>
      </c>
      <c r="U47" s="5">
        <f t="shared" si="10"/>
        <v>0</v>
      </c>
      <c r="V47" s="5">
        <f t="shared" si="11"/>
        <v>0</v>
      </c>
      <c r="W47" s="5">
        <f t="shared" si="12"/>
        <v>0.10513253224951404</v>
      </c>
      <c r="X47" s="5">
        <f t="shared" si="13"/>
        <v>0.10513253224951404</v>
      </c>
      <c r="Y47" s="5">
        <f t="shared" si="14"/>
        <v>0</v>
      </c>
      <c r="Z47" s="5">
        <f t="shared" si="15"/>
        <v>0</v>
      </c>
    </row>
    <row r="48" spans="1:26" ht="15.75">
      <c r="A48" s="2">
        <v>1536</v>
      </c>
      <c r="B48" s="2">
        <v>38.1</v>
      </c>
      <c r="F48" s="2">
        <v>60</v>
      </c>
      <c r="H48" s="2">
        <v>42.9</v>
      </c>
      <c r="J48" s="4">
        <f t="shared" si="2"/>
        <v>0.6732638275313659</v>
      </c>
      <c r="K48" s="4">
        <f t="shared" si="3"/>
        <v>0</v>
      </c>
      <c r="L48" s="4">
        <f t="shared" si="4"/>
        <v>0</v>
      </c>
      <c r="M48" s="4">
        <f t="shared" si="5"/>
        <v>0</v>
      </c>
      <c r="N48" s="4">
        <f t="shared" si="6"/>
        <v>1.0602579961123872</v>
      </c>
      <c r="O48" s="4">
        <f t="shared" si="7"/>
        <v>0</v>
      </c>
      <c r="P48" s="4">
        <f t="shared" si="8"/>
        <v>0.7396551724137931</v>
      </c>
      <c r="R48" s="5">
        <f>+'Silver '!D195/4</f>
        <v>0.0991575</v>
      </c>
      <c r="T48" s="5">
        <f t="shared" si="9"/>
        <v>0.06675915797844141</v>
      </c>
      <c r="U48" s="5">
        <f t="shared" si="10"/>
        <v>0</v>
      </c>
      <c r="V48" s="5">
        <f t="shared" si="11"/>
        <v>0</v>
      </c>
      <c r="W48" s="5">
        <f t="shared" si="12"/>
        <v>0</v>
      </c>
      <c r="X48" s="5">
        <f t="shared" si="13"/>
        <v>0.10513253224951404</v>
      </c>
      <c r="Y48" s="5">
        <f t="shared" si="14"/>
        <v>0</v>
      </c>
      <c r="Z48" s="5">
        <f t="shared" si="15"/>
        <v>0.07334235775862069</v>
      </c>
    </row>
    <row r="49" spans="1:26" ht="15.75">
      <c r="A49" s="2">
        <v>1537</v>
      </c>
      <c r="B49" s="2">
        <v>38.5</v>
      </c>
      <c r="F49" s="2">
        <v>60</v>
      </c>
      <c r="G49" s="2">
        <v>33.6</v>
      </c>
      <c r="J49" s="4">
        <f t="shared" si="2"/>
        <v>0.6803322141721152</v>
      </c>
      <c r="K49" s="4">
        <f t="shared" si="3"/>
        <v>0</v>
      </c>
      <c r="L49" s="4">
        <f t="shared" si="4"/>
        <v>0</v>
      </c>
      <c r="M49" s="4">
        <f t="shared" si="5"/>
        <v>0</v>
      </c>
      <c r="N49" s="4">
        <f t="shared" si="6"/>
        <v>1.0602579961123872</v>
      </c>
      <c r="O49" s="4">
        <f t="shared" si="7"/>
        <v>0.5937444778229369</v>
      </c>
      <c r="P49" s="4">
        <f t="shared" si="8"/>
        <v>0</v>
      </c>
      <c r="R49" s="5">
        <f>+'Silver '!D196/4</f>
        <v>0.0991575</v>
      </c>
      <c r="T49" s="5">
        <f t="shared" si="9"/>
        <v>0.06746004152677151</v>
      </c>
      <c r="U49" s="5">
        <f t="shared" si="10"/>
        <v>0</v>
      </c>
      <c r="V49" s="5">
        <f t="shared" si="11"/>
        <v>0</v>
      </c>
      <c r="W49" s="5">
        <f t="shared" si="12"/>
        <v>0</v>
      </c>
      <c r="X49" s="5">
        <f t="shared" si="13"/>
        <v>0.10513253224951404</v>
      </c>
      <c r="Y49" s="5">
        <f t="shared" si="14"/>
        <v>0.05887421805972787</v>
      </c>
      <c r="Z49" s="5">
        <f t="shared" si="15"/>
        <v>0</v>
      </c>
    </row>
    <row r="50" spans="1:26" ht="15.75">
      <c r="A50" s="2">
        <v>1538</v>
      </c>
      <c r="B50" s="2">
        <v>39.3</v>
      </c>
      <c r="E50" s="2">
        <v>57.1</v>
      </c>
      <c r="F50" s="2">
        <v>60</v>
      </c>
      <c r="G50" s="2">
        <v>37.1</v>
      </c>
      <c r="J50" s="4">
        <f t="shared" si="2"/>
        <v>0.6944689874536136</v>
      </c>
      <c r="K50" s="4">
        <f t="shared" si="3"/>
        <v>0</v>
      </c>
      <c r="L50" s="4">
        <f t="shared" si="4"/>
        <v>0</v>
      </c>
      <c r="M50" s="4">
        <f t="shared" si="5"/>
        <v>1.0090121929669553</v>
      </c>
      <c r="N50" s="4">
        <f t="shared" si="6"/>
        <v>1.0602579961123872</v>
      </c>
      <c r="O50" s="4">
        <f t="shared" si="7"/>
        <v>0.6555928609294929</v>
      </c>
      <c r="P50" s="4">
        <f t="shared" si="8"/>
        <v>0</v>
      </c>
      <c r="R50" s="5">
        <f>+'Silver '!D197/4</f>
        <v>0.0991575</v>
      </c>
      <c r="T50" s="5">
        <f t="shared" si="9"/>
        <v>0.06886180862343169</v>
      </c>
      <c r="U50" s="5">
        <f t="shared" si="10"/>
        <v>0</v>
      </c>
      <c r="V50" s="5">
        <f t="shared" si="11"/>
        <v>0</v>
      </c>
      <c r="W50" s="5">
        <f t="shared" si="12"/>
        <v>0.10005112652412086</v>
      </c>
      <c r="X50" s="5">
        <f t="shared" si="13"/>
        <v>0.10513253224951404</v>
      </c>
      <c r="Y50" s="5">
        <f t="shared" si="14"/>
        <v>0.06500694910761619</v>
      </c>
      <c r="Z50" s="5">
        <f t="shared" si="15"/>
        <v>0</v>
      </c>
    </row>
    <row r="51" spans="1:26" ht="15.75">
      <c r="A51" s="2">
        <v>1539</v>
      </c>
      <c r="F51" s="2">
        <v>62.1</v>
      </c>
      <c r="G51" s="2">
        <v>39.6</v>
      </c>
      <c r="J51" s="4">
        <f t="shared" si="2"/>
        <v>0</v>
      </c>
      <c r="K51" s="4">
        <f t="shared" si="3"/>
        <v>0</v>
      </c>
      <c r="L51" s="4">
        <f t="shared" si="4"/>
        <v>0</v>
      </c>
      <c r="M51" s="4">
        <f t="shared" si="5"/>
        <v>0</v>
      </c>
      <c r="N51" s="4">
        <f t="shared" si="6"/>
        <v>1.0973670259763209</v>
      </c>
      <c r="O51" s="4">
        <f t="shared" si="7"/>
        <v>0.6997702774341756</v>
      </c>
      <c r="P51" s="4">
        <f t="shared" si="8"/>
        <v>0</v>
      </c>
      <c r="R51" s="5">
        <f>+'Silver '!D198/4</f>
        <v>0.0991575</v>
      </c>
      <c r="T51" s="5">
        <f t="shared" si="9"/>
        <v>0</v>
      </c>
      <c r="U51" s="5">
        <f t="shared" si="10"/>
        <v>0</v>
      </c>
      <c r="V51" s="5">
        <f t="shared" si="11"/>
        <v>0</v>
      </c>
      <c r="W51" s="5">
        <f t="shared" si="12"/>
        <v>0</v>
      </c>
      <c r="X51" s="5">
        <f t="shared" si="13"/>
        <v>0.10881217087824703</v>
      </c>
      <c r="Y51" s="5">
        <f t="shared" si="14"/>
        <v>0.06938747128467927</v>
      </c>
      <c r="Z51" s="5">
        <f t="shared" si="15"/>
        <v>0</v>
      </c>
    </row>
    <row r="52" spans="1:26" ht="15.75">
      <c r="A52" s="2">
        <v>1540</v>
      </c>
      <c r="G52" s="2">
        <v>39.3</v>
      </c>
      <c r="J52" s="4">
        <f t="shared" si="2"/>
        <v>0</v>
      </c>
      <c r="K52" s="4">
        <f t="shared" si="3"/>
        <v>0</v>
      </c>
      <c r="L52" s="4">
        <f t="shared" si="4"/>
        <v>0</v>
      </c>
      <c r="M52" s="4">
        <f t="shared" si="5"/>
        <v>0</v>
      </c>
      <c r="N52" s="4">
        <f t="shared" si="6"/>
        <v>0</v>
      </c>
      <c r="O52" s="4">
        <f t="shared" si="7"/>
        <v>0.6944689874536136</v>
      </c>
      <c r="P52" s="4">
        <f t="shared" si="8"/>
        <v>0</v>
      </c>
      <c r="R52" s="5">
        <f>+'Silver '!D199/4</f>
        <v>0.0991575</v>
      </c>
      <c r="T52" s="5">
        <f t="shared" si="9"/>
        <v>0</v>
      </c>
      <c r="U52" s="5">
        <f t="shared" si="10"/>
        <v>0</v>
      </c>
      <c r="V52" s="5">
        <f t="shared" si="11"/>
        <v>0</v>
      </c>
      <c r="W52" s="5">
        <f t="shared" si="12"/>
        <v>0</v>
      </c>
      <c r="X52" s="5">
        <f t="shared" si="13"/>
        <v>0</v>
      </c>
      <c r="Y52" s="5">
        <f t="shared" si="14"/>
        <v>0.06886180862343169</v>
      </c>
      <c r="Z52" s="5">
        <f t="shared" si="15"/>
        <v>0</v>
      </c>
    </row>
    <row r="53" spans="1:26" ht="15.75">
      <c r="A53" s="2">
        <v>1541</v>
      </c>
      <c r="E53" s="2">
        <v>77.1</v>
      </c>
      <c r="F53" s="2">
        <v>59.1</v>
      </c>
      <c r="G53" s="2">
        <v>37.1</v>
      </c>
      <c r="J53" s="4">
        <f t="shared" si="2"/>
        <v>0</v>
      </c>
      <c r="K53" s="4">
        <f t="shared" si="3"/>
        <v>0</v>
      </c>
      <c r="L53" s="4">
        <f t="shared" si="4"/>
        <v>0</v>
      </c>
      <c r="M53" s="4">
        <f t="shared" si="5"/>
        <v>1.3624315250044177</v>
      </c>
      <c r="N53" s="4">
        <f t="shared" si="6"/>
        <v>1.0443541261707014</v>
      </c>
      <c r="O53" s="4">
        <f t="shared" si="7"/>
        <v>0.6555928609294929</v>
      </c>
      <c r="P53" s="4">
        <f t="shared" si="8"/>
        <v>0</v>
      </c>
      <c r="R53" s="5">
        <f>+'Silver '!D200/4</f>
        <v>0.0991575</v>
      </c>
      <c r="T53" s="5">
        <f t="shared" si="9"/>
        <v>0</v>
      </c>
      <c r="U53" s="5">
        <f t="shared" si="10"/>
        <v>0</v>
      </c>
      <c r="V53" s="5">
        <f t="shared" si="11"/>
        <v>0</v>
      </c>
      <c r="W53" s="5">
        <f t="shared" si="12"/>
        <v>0.13509530394062555</v>
      </c>
      <c r="X53" s="5">
        <f t="shared" si="13"/>
        <v>0.10355554426577132</v>
      </c>
      <c r="Y53" s="5">
        <f t="shared" si="14"/>
        <v>0.06500694910761619</v>
      </c>
      <c r="Z53" s="5">
        <f t="shared" si="15"/>
        <v>0</v>
      </c>
    </row>
    <row r="54" spans="1:26" ht="15.75">
      <c r="A54" s="2">
        <v>1542</v>
      </c>
      <c r="B54" s="2">
        <v>42.4</v>
      </c>
      <c r="E54" s="2">
        <v>68.8</v>
      </c>
      <c r="J54" s="4">
        <f t="shared" si="2"/>
        <v>0.7492489839194203</v>
      </c>
      <c r="K54" s="4">
        <f t="shared" si="3"/>
        <v>0</v>
      </c>
      <c r="L54" s="4">
        <f t="shared" si="4"/>
        <v>0</v>
      </c>
      <c r="M54" s="4">
        <f t="shared" si="5"/>
        <v>1.2157625022088707</v>
      </c>
      <c r="N54" s="4">
        <f t="shared" si="6"/>
        <v>0</v>
      </c>
      <c r="O54" s="4">
        <f t="shared" si="7"/>
        <v>0</v>
      </c>
      <c r="P54" s="4">
        <f t="shared" si="8"/>
        <v>0</v>
      </c>
      <c r="R54" s="5">
        <f>+'Silver '!D201/4</f>
        <v>0.09215</v>
      </c>
      <c r="T54" s="5">
        <f t="shared" si="9"/>
        <v>0.06904329386817458</v>
      </c>
      <c r="U54" s="5">
        <f t="shared" si="10"/>
        <v>0</v>
      </c>
      <c r="V54" s="5">
        <f t="shared" si="11"/>
        <v>0</v>
      </c>
      <c r="W54" s="5">
        <f t="shared" si="12"/>
        <v>0.11203251457854743</v>
      </c>
      <c r="X54" s="5">
        <f t="shared" si="13"/>
        <v>0</v>
      </c>
      <c r="Y54" s="5">
        <f t="shared" si="14"/>
        <v>0</v>
      </c>
      <c r="Z54" s="5">
        <f t="shared" si="15"/>
        <v>0</v>
      </c>
    </row>
    <row r="55" spans="1:26" ht="15.75">
      <c r="A55" s="2">
        <v>1543</v>
      </c>
      <c r="B55" s="2">
        <v>48.7</v>
      </c>
      <c r="G55" s="2">
        <v>38.9</v>
      </c>
      <c r="J55" s="4">
        <f t="shared" si="2"/>
        <v>0.860576073511221</v>
      </c>
      <c r="K55" s="4">
        <f t="shared" si="3"/>
        <v>0</v>
      </c>
      <c r="L55" s="4">
        <f t="shared" si="4"/>
        <v>0</v>
      </c>
      <c r="M55" s="4">
        <f t="shared" si="5"/>
        <v>0</v>
      </c>
      <c r="N55" s="4">
        <f t="shared" si="6"/>
        <v>0</v>
      </c>
      <c r="O55" s="4">
        <f t="shared" si="7"/>
        <v>0.6874006008128644</v>
      </c>
      <c r="P55" s="4">
        <f t="shared" si="8"/>
        <v>0</v>
      </c>
      <c r="R55" s="5">
        <f>+'Silver '!D202/4</f>
        <v>0.09215</v>
      </c>
      <c r="T55" s="5">
        <f t="shared" si="9"/>
        <v>0.07930208517405901</v>
      </c>
      <c r="U55" s="5">
        <f t="shared" si="10"/>
        <v>0</v>
      </c>
      <c r="V55" s="5">
        <f t="shared" si="11"/>
        <v>0</v>
      </c>
      <c r="W55" s="5">
        <f t="shared" si="12"/>
        <v>0</v>
      </c>
      <c r="X55" s="5">
        <f t="shared" si="13"/>
        <v>0</v>
      </c>
      <c r="Y55" s="5">
        <f t="shared" si="14"/>
        <v>0.06334396536490544</v>
      </c>
      <c r="Z55" s="5">
        <f t="shared" si="15"/>
        <v>0</v>
      </c>
    </row>
    <row r="56" spans="1:26" ht="15.75">
      <c r="A56" s="2">
        <v>1544</v>
      </c>
      <c r="B56" s="2">
        <v>56.6</v>
      </c>
      <c r="J56" s="4">
        <f t="shared" si="2"/>
        <v>1.0001767096660188</v>
      </c>
      <c r="K56" s="4">
        <f t="shared" si="3"/>
        <v>0</v>
      </c>
      <c r="L56" s="4">
        <f t="shared" si="4"/>
        <v>0</v>
      </c>
      <c r="M56" s="4">
        <f t="shared" si="5"/>
        <v>0</v>
      </c>
      <c r="N56" s="4">
        <f t="shared" si="6"/>
        <v>0</v>
      </c>
      <c r="O56" s="4">
        <f t="shared" si="7"/>
        <v>0</v>
      </c>
      <c r="P56" s="4">
        <f t="shared" si="8"/>
        <v>0</v>
      </c>
      <c r="R56" s="5">
        <f>+'Silver '!D203/4</f>
        <v>0.09215</v>
      </c>
      <c r="T56" s="5">
        <f t="shared" si="9"/>
        <v>0.09216628379572363</v>
      </c>
      <c r="U56" s="5">
        <f t="shared" si="10"/>
        <v>0</v>
      </c>
      <c r="V56" s="5">
        <f t="shared" si="11"/>
        <v>0</v>
      </c>
      <c r="W56" s="5">
        <f t="shared" si="12"/>
        <v>0</v>
      </c>
      <c r="X56" s="5">
        <f t="shared" si="13"/>
        <v>0</v>
      </c>
      <c r="Y56" s="5">
        <f t="shared" si="14"/>
        <v>0</v>
      </c>
      <c r="Z56" s="5">
        <f t="shared" si="15"/>
        <v>0</v>
      </c>
    </row>
    <row r="57" spans="1:26" ht="15.75">
      <c r="A57" s="2">
        <v>1545</v>
      </c>
      <c r="B57" s="2">
        <v>58.3</v>
      </c>
      <c r="G57" s="2">
        <v>36.4</v>
      </c>
      <c r="J57" s="4">
        <f t="shared" si="2"/>
        <v>1.030217352889203</v>
      </c>
      <c r="K57" s="4">
        <f t="shared" si="3"/>
        <v>0</v>
      </c>
      <c r="L57" s="4">
        <f t="shared" si="4"/>
        <v>0</v>
      </c>
      <c r="M57" s="4">
        <f t="shared" si="5"/>
        <v>0</v>
      </c>
      <c r="N57" s="4">
        <f t="shared" si="6"/>
        <v>0</v>
      </c>
      <c r="O57" s="4">
        <f t="shared" si="7"/>
        <v>0.6432231843081816</v>
      </c>
      <c r="P57" s="4">
        <f t="shared" si="8"/>
        <v>0</v>
      </c>
      <c r="R57" s="5">
        <f>+'Silver '!D204/4</f>
        <v>0.09215</v>
      </c>
      <c r="T57" s="5">
        <f t="shared" si="9"/>
        <v>0.09493452906874005</v>
      </c>
      <c r="U57" s="5">
        <f t="shared" si="10"/>
        <v>0</v>
      </c>
      <c r="V57" s="5">
        <f t="shared" si="11"/>
        <v>0</v>
      </c>
      <c r="W57" s="5">
        <f t="shared" si="12"/>
        <v>0</v>
      </c>
      <c r="X57" s="5">
        <f t="shared" si="13"/>
        <v>0</v>
      </c>
      <c r="Y57" s="5">
        <f t="shared" si="14"/>
        <v>0.05927301643399893</v>
      </c>
      <c r="Z57" s="5">
        <f t="shared" si="15"/>
        <v>0</v>
      </c>
    </row>
    <row r="58" spans="1:26" ht="15.75">
      <c r="A58" s="2">
        <v>1546</v>
      </c>
      <c r="B58" s="2">
        <v>56.7</v>
      </c>
      <c r="G58" s="2">
        <v>37.7</v>
      </c>
      <c r="J58" s="4">
        <f t="shared" si="2"/>
        <v>1.001943806326206</v>
      </c>
      <c r="K58" s="4">
        <f t="shared" si="3"/>
        <v>0</v>
      </c>
      <c r="L58" s="4">
        <f t="shared" si="4"/>
        <v>0</v>
      </c>
      <c r="M58" s="4">
        <f t="shared" si="5"/>
        <v>0</v>
      </c>
      <c r="N58" s="4">
        <f t="shared" si="6"/>
        <v>0</v>
      </c>
      <c r="O58" s="4">
        <f t="shared" si="7"/>
        <v>0.6661954408906168</v>
      </c>
      <c r="P58" s="4">
        <f t="shared" si="8"/>
        <v>0</v>
      </c>
      <c r="R58" s="5">
        <f>+'Silver '!D205/4</f>
        <v>0.09215</v>
      </c>
      <c r="T58" s="5">
        <f t="shared" si="9"/>
        <v>0.09232912175295989</v>
      </c>
      <c r="U58" s="5">
        <f t="shared" si="10"/>
        <v>0</v>
      </c>
      <c r="V58" s="5">
        <f t="shared" si="11"/>
        <v>0</v>
      </c>
      <c r="W58" s="5">
        <f t="shared" si="12"/>
        <v>0</v>
      </c>
      <c r="X58" s="5">
        <f t="shared" si="13"/>
        <v>0</v>
      </c>
      <c r="Y58" s="5">
        <f t="shared" si="14"/>
        <v>0.06138990987807033</v>
      </c>
      <c r="Z58" s="5">
        <f t="shared" si="15"/>
        <v>0</v>
      </c>
    </row>
    <row r="59" spans="1:26" ht="15.75">
      <c r="A59" s="2">
        <v>1547</v>
      </c>
      <c r="F59" s="2">
        <v>60</v>
      </c>
      <c r="G59" s="2">
        <v>36.8</v>
      </c>
      <c r="J59" s="4">
        <f t="shared" si="2"/>
        <v>0</v>
      </c>
      <c r="K59" s="4">
        <f t="shared" si="3"/>
        <v>0</v>
      </c>
      <c r="L59" s="4">
        <f t="shared" si="4"/>
        <v>0</v>
      </c>
      <c r="M59" s="4">
        <f t="shared" si="5"/>
        <v>0</v>
      </c>
      <c r="N59" s="4">
        <f t="shared" si="6"/>
        <v>1.0602579961123872</v>
      </c>
      <c r="O59" s="4">
        <f t="shared" si="7"/>
        <v>0.6502915709489309</v>
      </c>
      <c r="P59" s="4">
        <f t="shared" si="8"/>
        <v>0</v>
      </c>
      <c r="R59" s="5">
        <f>+'Silver '!D206/4</f>
        <v>0.09215</v>
      </c>
      <c r="T59" s="5">
        <f t="shared" si="9"/>
        <v>0</v>
      </c>
      <c r="U59" s="5">
        <f t="shared" si="10"/>
        <v>0</v>
      </c>
      <c r="V59" s="5">
        <f t="shared" si="11"/>
        <v>0</v>
      </c>
      <c r="W59" s="5">
        <f t="shared" si="12"/>
        <v>0</v>
      </c>
      <c r="X59" s="5">
        <f t="shared" si="13"/>
        <v>0.09770277434175648</v>
      </c>
      <c r="Y59" s="5">
        <f t="shared" si="14"/>
        <v>0.05992436826294398</v>
      </c>
      <c r="Z59" s="5">
        <f t="shared" si="15"/>
        <v>0</v>
      </c>
    </row>
    <row r="60" spans="1:26" ht="15.75">
      <c r="A60" s="2">
        <v>1548</v>
      </c>
      <c r="B60" s="2">
        <v>52.5</v>
      </c>
      <c r="G60" s="2">
        <v>38.7</v>
      </c>
      <c r="J60" s="4">
        <f t="shared" si="2"/>
        <v>0.9277257465983388</v>
      </c>
      <c r="K60" s="4">
        <f t="shared" si="3"/>
        <v>0</v>
      </c>
      <c r="L60" s="4">
        <f t="shared" si="4"/>
        <v>0</v>
      </c>
      <c r="M60" s="4">
        <f t="shared" si="5"/>
        <v>0</v>
      </c>
      <c r="N60" s="4">
        <f t="shared" si="6"/>
        <v>0</v>
      </c>
      <c r="O60" s="4">
        <f t="shared" si="7"/>
        <v>0.6838664074924898</v>
      </c>
      <c r="P60" s="4">
        <f t="shared" si="8"/>
        <v>0</v>
      </c>
      <c r="R60" s="5">
        <f>+'Silver '!D207/4</f>
        <v>0.09215</v>
      </c>
      <c r="T60" s="5">
        <f t="shared" si="9"/>
        <v>0.08548992754903692</v>
      </c>
      <c r="U60" s="5">
        <f t="shared" si="10"/>
        <v>0</v>
      </c>
      <c r="V60" s="5">
        <f t="shared" si="11"/>
        <v>0</v>
      </c>
      <c r="W60" s="5">
        <f t="shared" si="12"/>
        <v>0</v>
      </c>
      <c r="X60" s="5">
        <f t="shared" si="13"/>
        <v>0</v>
      </c>
      <c r="Y60" s="5">
        <f t="shared" si="14"/>
        <v>0.06301828945043293</v>
      </c>
      <c r="Z60" s="5">
        <f t="shared" si="15"/>
        <v>0</v>
      </c>
    </row>
    <row r="61" spans="1:26" ht="15.75">
      <c r="A61" s="2">
        <v>1549</v>
      </c>
      <c r="F61" s="2">
        <v>60</v>
      </c>
      <c r="J61" s="4">
        <f t="shared" si="2"/>
        <v>0</v>
      </c>
      <c r="K61" s="4">
        <f t="shared" si="3"/>
        <v>0</v>
      </c>
      <c r="L61" s="4">
        <f t="shared" si="4"/>
        <v>0</v>
      </c>
      <c r="M61" s="4">
        <f t="shared" si="5"/>
        <v>0</v>
      </c>
      <c r="N61" s="4">
        <f t="shared" si="6"/>
        <v>1.0602579961123872</v>
      </c>
      <c r="O61" s="4">
        <f t="shared" si="7"/>
        <v>0</v>
      </c>
      <c r="P61" s="4">
        <f t="shared" si="8"/>
        <v>0</v>
      </c>
      <c r="R61" s="5">
        <f>+'Silver '!D208/4</f>
        <v>0.09215</v>
      </c>
      <c r="T61" s="5">
        <f t="shared" si="9"/>
        <v>0</v>
      </c>
      <c r="U61" s="5">
        <f t="shared" si="10"/>
        <v>0</v>
      </c>
      <c r="V61" s="5">
        <f t="shared" si="11"/>
        <v>0</v>
      </c>
      <c r="W61" s="5">
        <f t="shared" si="12"/>
        <v>0</v>
      </c>
      <c r="X61" s="5">
        <f t="shared" si="13"/>
        <v>0.09770277434175648</v>
      </c>
      <c r="Y61" s="5">
        <f t="shared" si="14"/>
        <v>0</v>
      </c>
      <c r="Z61" s="5">
        <f t="shared" si="15"/>
        <v>0</v>
      </c>
    </row>
    <row r="62" spans="1:26" ht="15.75">
      <c r="A62" s="2">
        <v>1550</v>
      </c>
      <c r="B62" s="2">
        <v>66.9</v>
      </c>
      <c r="F62" s="2">
        <v>60</v>
      </c>
      <c r="J62" s="4">
        <f t="shared" si="2"/>
        <v>1.1821876656653119</v>
      </c>
      <c r="K62" s="4">
        <f t="shared" si="3"/>
        <v>0</v>
      </c>
      <c r="L62" s="4">
        <f t="shared" si="4"/>
        <v>0</v>
      </c>
      <c r="M62" s="4">
        <f t="shared" si="5"/>
        <v>0</v>
      </c>
      <c r="N62" s="4">
        <f t="shared" si="6"/>
        <v>1.0602579961123872</v>
      </c>
      <c r="O62" s="4">
        <f t="shared" si="7"/>
        <v>0</v>
      </c>
      <c r="P62" s="4">
        <f t="shared" si="8"/>
        <v>0</v>
      </c>
      <c r="R62" s="5">
        <f>+'Silver '!D209/4</f>
        <v>0.09215</v>
      </c>
      <c r="T62" s="5">
        <f t="shared" si="9"/>
        <v>0.10893859339105848</v>
      </c>
      <c r="U62" s="5">
        <f t="shared" si="10"/>
        <v>0</v>
      </c>
      <c r="V62" s="5">
        <f t="shared" si="11"/>
        <v>0</v>
      </c>
      <c r="W62" s="5">
        <f t="shared" si="12"/>
        <v>0</v>
      </c>
      <c r="X62" s="5">
        <f t="shared" si="13"/>
        <v>0.09770277434175648</v>
      </c>
      <c r="Y62" s="5">
        <f t="shared" si="14"/>
        <v>0</v>
      </c>
      <c r="Z62" s="5">
        <f t="shared" si="15"/>
        <v>0</v>
      </c>
    </row>
    <row r="63" spans="1:26" ht="15.75">
      <c r="A63" s="2">
        <v>1551</v>
      </c>
      <c r="B63" s="2">
        <v>61.3</v>
      </c>
      <c r="J63" s="4">
        <f t="shared" si="2"/>
        <v>1.0832302526948223</v>
      </c>
      <c r="K63" s="4">
        <f t="shared" si="3"/>
        <v>0</v>
      </c>
      <c r="L63" s="4">
        <f t="shared" si="4"/>
        <v>0</v>
      </c>
      <c r="M63" s="4">
        <f t="shared" si="5"/>
        <v>0</v>
      </c>
      <c r="N63" s="4">
        <f t="shared" si="6"/>
        <v>0</v>
      </c>
      <c r="O63" s="4">
        <f t="shared" si="7"/>
        <v>0</v>
      </c>
      <c r="P63" s="4">
        <f t="shared" si="8"/>
        <v>0</v>
      </c>
      <c r="R63" s="5">
        <f>+'Silver '!D210/4</f>
        <v>0.09215</v>
      </c>
      <c r="T63" s="5">
        <f t="shared" si="9"/>
        <v>0.09981966778582788</v>
      </c>
      <c r="U63" s="5">
        <f t="shared" si="10"/>
        <v>0</v>
      </c>
      <c r="V63" s="5">
        <f t="shared" si="11"/>
        <v>0</v>
      </c>
      <c r="W63" s="5">
        <f t="shared" si="12"/>
        <v>0</v>
      </c>
      <c r="X63" s="5">
        <f t="shared" si="13"/>
        <v>0</v>
      </c>
      <c r="Y63" s="5">
        <f t="shared" si="14"/>
        <v>0</v>
      </c>
      <c r="Z63" s="5">
        <f t="shared" si="15"/>
        <v>0</v>
      </c>
    </row>
    <row r="64" spans="1:26" ht="15.75">
      <c r="A64" s="2">
        <v>1552</v>
      </c>
      <c r="B64" s="2">
        <v>55.4</v>
      </c>
      <c r="J64" s="4">
        <f t="shared" si="2"/>
        <v>0.9789715497437709</v>
      </c>
      <c r="K64" s="4">
        <f t="shared" si="3"/>
        <v>0</v>
      </c>
      <c r="L64" s="4">
        <f t="shared" si="4"/>
        <v>0</v>
      </c>
      <c r="M64" s="4">
        <f t="shared" si="5"/>
        <v>0</v>
      </c>
      <c r="N64" s="4">
        <f t="shared" si="6"/>
        <v>0</v>
      </c>
      <c r="O64" s="4">
        <f t="shared" si="7"/>
        <v>0</v>
      </c>
      <c r="P64" s="4">
        <f t="shared" si="8"/>
        <v>0</v>
      </c>
      <c r="R64" s="5">
        <f>+'Silver '!D211/4</f>
        <v>0.09215</v>
      </c>
      <c r="T64" s="5">
        <f t="shared" si="9"/>
        <v>0.09021222830888848</v>
      </c>
      <c r="U64" s="5">
        <f t="shared" si="10"/>
        <v>0</v>
      </c>
      <c r="V64" s="5">
        <f t="shared" si="11"/>
        <v>0</v>
      </c>
      <c r="W64" s="5">
        <f t="shared" si="12"/>
        <v>0</v>
      </c>
      <c r="X64" s="5">
        <f t="shared" si="13"/>
        <v>0</v>
      </c>
      <c r="Y64" s="5">
        <f t="shared" si="14"/>
        <v>0</v>
      </c>
      <c r="Z64" s="5">
        <f t="shared" si="15"/>
        <v>0</v>
      </c>
    </row>
    <row r="65" spans="1:26" ht="15.75">
      <c r="A65" s="2">
        <v>1553</v>
      </c>
      <c r="E65" s="2">
        <v>85.7</v>
      </c>
      <c r="F65" s="2">
        <v>64.7</v>
      </c>
      <c r="G65" s="2">
        <v>38.5</v>
      </c>
      <c r="J65" s="4">
        <f t="shared" si="2"/>
        <v>0</v>
      </c>
      <c r="K65" s="4">
        <f t="shared" si="3"/>
        <v>0</v>
      </c>
      <c r="L65" s="4">
        <f t="shared" si="4"/>
        <v>0</v>
      </c>
      <c r="M65" s="4">
        <f t="shared" si="5"/>
        <v>1.5144018377805266</v>
      </c>
      <c r="N65" s="4">
        <f t="shared" si="6"/>
        <v>1.143311539141191</v>
      </c>
      <c r="O65" s="4">
        <f t="shared" si="7"/>
        <v>0.6803322141721152</v>
      </c>
      <c r="P65" s="4">
        <f t="shared" si="8"/>
        <v>0</v>
      </c>
      <c r="R65" s="5">
        <f>+'Silver '!D212/4</f>
        <v>0.09215</v>
      </c>
      <c r="T65" s="5">
        <f t="shared" si="9"/>
        <v>0</v>
      </c>
      <c r="U65" s="5">
        <f t="shared" si="10"/>
        <v>0</v>
      </c>
      <c r="V65" s="5">
        <f t="shared" si="11"/>
        <v>0</v>
      </c>
      <c r="W65" s="5">
        <f t="shared" si="12"/>
        <v>0.1395521293514755</v>
      </c>
      <c r="X65" s="5">
        <f t="shared" si="13"/>
        <v>0.10535615833186074</v>
      </c>
      <c r="Y65" s="5">
        <f t="shared" si="14"/>
        <v>0.06269261353596041</v>
      </c>
      <c r="Z65" s="5">
        <f t="shared" si="15"/>
        <v>0</v>
      </c>
    </row>
    <row r="66" spans="1:26" ht="15.75">
      <c r="A66" s="2">
        <v>1554</v>
      </c>
      <c r="E66" s="2">
        <v>70.2</v>
      </c>
      <c r="F66" s="2">
        <v>63.3</v>
      </c>
      <c r="G66" s="2">
        <v>37.5</v>
      </c>
      <c r="J66" s="4">
        <f t="shared" si="2"/>
        <v>0</v>
      </c>
      <c r="K66" s="4">
        <f t="shared" si="3"/>
        <v>0</v>
      </c>
      <c r="L66" s="4">
        <f t="shared" si="4"/>
        <v>0</v>
      </c>
      <c r="M66" s="4">
        <f t="shared" si="5"/>
        <v>1.2405018554514933</v>
      </c>
      <c r="N66" s="4">
        <f t="shared" si="6"/>
        <v>1.1185721858985684</v>
      </c>
      <c r="O66" s="4">
        <f t="shared" si="7"/>
        <v>0.662661247570242</v>
      </c>
      <c r="P66" s="4">
        <f t="shared" si="8"/>
        <v>0</v>
      </c>
      <c r="R66" s="5">
        <f>+'Silver '!D213/4</f>
        <v>0.09215</v>
      </c>
      <c r="T66" s="5">
        <f t="shared" si="9"/>
        <v>0</v>
      </c>
      <c r="U66" s="5">
        <f t="shared" si="10"/>
        <v>0</v>
      </c>
      <c r="V66" s="5">
        <f t="shared" si="11"/>
        <v>0</v>
      </c>
      <c r="W66" s="5">
        <f t="shared" si="12"/>
        <v>0.1143122459798551</v>
      </c>
      <c r="X66" s="5">
        <f t="shared" si="13"/>
        <v>0.10307642693055308</v>
      </c>
      <c r="Y66" s="5">
        <f t="shared" si="14"/>
        <v>0.0610642339635978</v>
      </c>
      <c r="Z66" s="5">
        <f t="shared" si="15"/>
        <v>0</v>
      </c>
    </row>
    <row r="67" spans="1:26" ht="15.75">
      <c r="A67" s="2">
        <v>1555</v>
      </c>
      <c r="E67" s="2">
        <v>85.7</v>
      </c>
      <c r="F67" s="2">
        <v>63.9</v>
      </c>
      <c r="G67" s="2">
        <v>39</v>
      </c>
      <c r="J67" s="4">
        <f t="shared" si="2"/>
        <v>0</v>
      </c>
      <c r="K67" s="4">
        <f t="shared" si="3"/>
        <v>0</v>
      </c>
      <c r="L67" s="4">
        <f t="shared" si="4"/>
        <v>0</v>
      </c>
      <c r="M67" s="4">
        <f t="shared" si="5"/>
        <v>1.5144018377805266</v>
      </c>
      <c r="N67" s="4">
        <f t="shared" si="6"/>
        <v>1.1291747658596925</v>
      </c>
      <c r="O67" s="4">
        <f t="shared" si="7"/>
        <v>0.6891676974730517</v>
      </c>
      <c r="P67" s="4">
        <f t="shared" si="8"/>
        <v>0</v>
      </c>
      <c r="R67" s="5">
        <f>+'Silver '!D214/4</f>
        <v>0.09215</v>
      </c>
      <c r="T67" s="5">
        <f t="shared" si="9"/>
        <v>0</v>
      </c>
      <c r="U67" s="5">
        <f t="shared" si="10"/>
        <v>0</v>
      </c>
      <c r="V67" s="5">
        <f t="shared" si="11"/>
        <v>0</v>
      </c>
      <c r="W67" s="5">
        <f t="shared" si="12"/>
        <v>0.1395521293514755</v>
      </c>
      <c r="X67" s="5">
        <f t="shared" si="13"/>
        <v>0.10405345467397066</v>
      </c>
      <c r="Y67" s="5">
        <f t="shared" si="14"/>
        <v>0.06350680332214172</v>
      </c>
      <c r="Z67" s="5">
        <f t="shared" si="15"/>
        <v>0</v>
      </c>
    </row>
    <row r="68" spans="1:26" ht="15.75">
      <c r="A68" s="2">
        <v>1556</v>
      </c>
      <c r="B68" s="2">
        <v>34.3</v>
      </c>
      <c r="E68" s="2">
        <v>84.9</v>
      </c>
      <c r="F68" s="2">
        <v>64.3</v>
      </c>
      <c r="G68" s="2">
        <v>33.4</v>
      </c>
      <c r="J68" s="4">
        <f t="shared" si="2"/>
        <v>0.606114154444248</v>
      </c>
      <c r="K68" s="4">
        <f t="shared" si="3"/>
        <v>0</v>
      </c>
      <c r="L68" s="4">
        <f t="shared" si="4"/>
        <v>0</v>
      </c>
      <c r="M68" s="4">
        <f t="shared" si="5"/>
        <v>1.500265064499028</v>
      </c>
      <c r="N68" s="4">
        <f t="shared" si="6"/>
        <v>1.1362431525004417</v>
      </c>
      <c r="O68" s="4">
        <f t="shared" si="7"/>
        <v>0.5902102845025622</v>
      </c>
      <c r="P68" s="4">
        <f t="shared" si="8"/>
        <v>0</v>
      </c>
      <c r="R68" s="5">
        <f>+'Silver '!D215/4</f>
        <v>0.09215</v>
      </c>
      <c r="T68" s="5">
        <f t="shared" si="9"/>
        <v>0.05585341933203745</v>
      </c>
      <c r="U68" s="5">
        <f t="shared" si="10"/>
        <v>0</v>
      </c>
      <c r="V68" s="5">
        <f t="shared" si="11"/>
        <v>0</v>
      </c>
      <c r="W68" s="5">
        <f t="shared" si="12"/>
        <v>0.13824942569358542</v>
      </c>
      <c r="X68" s="5">
        <f t="shared" si="13"/>
        <v>0.1047048065029157</v>
      </c>
      <c r="Y68" s="5">
        <f t="shared" si="14"/>
        <v>0.0543878777169111</v>
      </c>
      <c r="Z68" s="5">
        <f t="shared" si="15"/>
        <v>0</v>
      </c>
    </row>
    <row r="69" spans="1:26" ht="15.75">
      <c r="A69" s="2">
        <v>1557</v>
      </c>
      <c r="E69" s="2">
        <v>91.7</v>
      </c>
      <c r="F69" s="2">
        <v>64.1</v>
      </c>
      <c r="G69" s="2">
        <v>41.5</v>
      </c>
      <c r="J69" s="4">
        <f t="shared" si="2"/>
        <v>0</v>
      </c>
      <c r="K69" s="4">
        <f t="shared" si="3"/>
        <v>0</v>
      </c>
      <c r="L69" s="4">
        <f t="shared" si="4"/>
        <v>0</v>
      </c>
      <c r="M69" s="4">
        <f t="shared" si="5"/>
        <v>1.6204276373917652</v>
      </c>
      <c r="N69" s="4">
        <f t="shared" si="6"/>
        <v>1.132708959180067</v>
      </c>
      <c r="O69" s="4">
        <f t="shared" si="7"/>
        <v>0.7333451139777345</v>
      </c>
      <c r="P69" s="4">
        <f t="shared" si="8"/>
        <v>0</v>
      </c>
      <c r="R69" s="5">
        <f>+'Silver '!D216/4</f>
        <v>0.09215</v>
      </c>
      <c r="T69" s="5">
        <f t="shared" si="9"/>
        <v>0</v>
      </c>
      <c r="U69" s="5">
        <f t="shared" si="10"/>
        <v>0</v>
      </c>
      <c r="V69" s="5">
        <f t="shared" si="11"/>
        <v>0</v>
      </c>
      <c r="W69" s="5">
        <f t="shared" si="12"/>
        <v>0.14932240678565115</v>
      </c>
      <c r="X69" s="5">
        <f t="shared" si="13"/>
        <v>0.10437913058844317</v>
      </c>
      <c r="Y69" s="5">
        <f t="shared" si="14"/>
        <v>0.06757775225304823</v>
      </c>
      <c r="Z69" s="5">
        <f t="shared" si="15"/>
        <v>0</v>
      </c>
    </row>
    <row r="70" spans="1:26" ht="15.75">
      <c r="A70" s="2">
        <v>1558</v>
      </c>
      <c r="E70" s="2">
        <v>81.9</v>
      </c>
      <c r="F70" s="2">
        <v>64.2</v>
      </c>
      <c r="G70" s="2">
        <v>42.1</v>
      </c>
      <c r="J70" s="4">
        <f t="shared" si="2"/>
        <v>0</v>
      </c>
      <c r="K70" s="4">
        <f t="shared" si="3"/>
        <v>0</v>
      </c>
      <c r="L70" s="4">
        <f t="shared" si="4"/>
        <v>0</v>
      </c>
      <c r="M70" s="4">
        <f t="shared" si="5"/>
        <v>1.4472521646934087</v>
      </c>
      <c r="N70" s="4">
        <f t="shared" si="6"/>
        <v>1.1344760558402545</v>
      </c>
      <c r="O70" s="4">
        <f t="shared" si="7"/>
        <v>0.7439476939388584</v>
      </c>
      <c r="P70" s="4">
        <f t="shared" si="8"/>
        <v>0</v>
      </c>
      <c r="R70" s="5">
        <f>+'Silver '!D217/4</f>
        <v>0.09215</v>
      </c>
      <c r="T70" s="5">
        <f t="shared" si="9"/>
        <v>0</v>
      </c>
      <c r="U70" s="5">
        <f t="shared" si="10"/>
        <v>0</v>
      </c>
      <c r="V70" s="5">
        <f t="shared" si="11"/>
        <v>0</v>
      </c>
      <c r="W70" s="5">
        <f t="shared" si="12"/>
        <v>0.1333642869764976</v>
      </c>
      <c r="X70" s="5">
        <f t="shared" si="13"/>
        <v>0.10454196854567945</v>
      </c>
      <c r="Y70" s="5">
        <f t="shared" si="14"/>
        <v>0.0685547799964658</v>
      </c>
      <c r="Z70" s="5">
        <f t="shared" si="15"/>
        <v>0</v>
      </c>
    </row>
    <row r="71" spans="1:26" ht="15.75">
      <c r="A71" s="2">
        <v>1559</v>
      </c>
      <c r="C71" s="2">
        <v>55.6</v>
      </c>
      <c r="E71" s="2">
        <v>81.7</v>
      </c>
      <c r="F71" s="2">
        <v>63.1</v>
      </c>
      <c r="G71" s="2">
        <v>43.2</v>
      </c>
      <c r="J71" s="4">
        <f t="shared" si="2"/>
        <v>0</v>
      </c>
      <c r="K71" s="4">
        <f t="shared" si="3"/>
        <v>0.9825057430641456</v>
      </c>
      <c r="L71" s="4">
        <f t="shared" si="4"/>
        <v>0</v>
      </c>
      <c r="M71" s="4">
        <f t="shared" si="5"/>
        <v>1.4437179713730341</v>
      </c>
      <c r="N71" s="4">
        <f t="shared" si="6"/>
        <v>1.115037992578194</v>
      </c>
      <c r="O71" s="4">
        <f t="shared" si="7"/>
        <v>0.763385757200919</v>
      </c>
      <c r="P71" s="4">
        <f t="shared" si="8"/>
        <v>0</v>
      </c>
      <c r="R71" s="5">
        <f>+'Silver '!D218/4</f>
        <v>0.09215</v>
      </c>
      <c r="T71" s="5">
        <f t="shared" si="9"/>
        <v>0</v>
      </c>
      <c r="U71" s="5">
        <f t="shared" si="10"/>
        <v>0.09053790422336101</v>
      </c>
      <c r="V71" s="5">
        <f t="shared" si="11"/>
        <v>0</v>
      </c>
      <c r="W71" s="5">
        <f t="shared" si="12"/>
        <v>0.13303861106202508</v>
      </c>
      <c r="X71" s="5">
        <f t="shared" si="13"/>
        <v>0.10275075101608057</v>
      </c>
      <c r="Y71" s="5">
        <f t="shared" si="14"/>
        <v>0.07034599752606467</v>
      </c>
      <c r="Z71" s="5">
        <f t="shared" si="15"/>
        <v>0</v>
      </c>
    </row>
    <row r="72" spans="1:26" ht="15.75">
      <c r="A72" s="2">
        <v>1560</v>
      </c>
      <c r="J72" s="4">
        <f t="shared" si="2"/>
        <v>0</v>
      </c>
      <c r="K72" s="4">
        <f t="shared" si="3"/>
        <v>0</v>
      </c>
      <c r="L72" s="4">
        <f t="shared" si="4"/>
        <v>0</v>
      </c>
      <c r="M72" s="4">
        <f t="shared" si="5"/>
        <v>0</v>
      </c>
      <c r="N72" s="4">
        <f t="shared" si="6"/>
        <v>0</v>
      </c>
      <c r="O72" s="4">
        <f t="shared" si="7"/>
        <v>0</v>
      </c>
      <c r="P72" s="4">
        <f t="shared" si="8"/>
        <v>0</v>
      </c>
      <c r="R72" s="5">
        <f>+'Silver '!D219/4</f>
        <v>0.09215</v>
      </c>
      <c r="T72" s="5">
        <f t="shared" si="9"/>
        <v>0</v>
      </c>
      <c r="U72" s="5">
        <f t="shared" si="10"/>
        <v>0</v>
      </c>
      <c r="V72" s="5">
        <f t="shared" si="11"/>
        <v>0</v>
      </c>
      <c r="W72" s="5">
        <f t="shared" si="12"/>
        <v>0</v>
      </c>
      <c r="X72" s="5">
        <f t="shared" si="13"/>
        <v>0</v>
      </c>
      <c r="Y72" s="5">
        <f t="shared" si="14"/>
        <v>0</v>
      </c>
      <c r="Z72" s="5">
        <f t="shared" si="15"/>
        <v>0</v>
      </c>
    </row>
    <row r="73" spans="1:26" ht="15.75">
      <c r="A73" s="2">
        <v>1561</v>
      </c>
      <c r="J73" s="4">
        <f t="shared" si="2"/>
        <v>0</v>
      </c>
      <c r="K73" s="4">
        <f t="shared" si="3"/>
        <v>0</v>
      </c>
      <c r="L73" s="4">
        <f t="shared" si="4"/>
        <v>0</v>
      </c>
      <c r="M73" s="4">
        <f t="shared" si="5"/>
        <v>0</v>
      </c>
      <c r="N73" s="4">
        <f t="shared" si="6"/>
        <v>0</v>
      </c>
      <c r="O73" s="4">
        <f t="shared" si="7"/>
        <v>0</v>
      </c>
      <c r="P73" s="4">
        <f t="shared" si="8"/>
        <v>0</v>
      </c>
      <c r="R73" s="5">
        <f>+'Silver '!D220/4</f>
        <v>0.09215</v>
      </c>
      <c r="T73" s="5">
        <f t="shared" si="9"/>
        <v>0</v>
      </c>
      <c r="U73" s="5">
        <f t="shared" si="10"/>
        <v>0</v>
      </c>
      <c r="V73" s="5">
        <f t="shared" si="11"/>
        <v>0</v>
      </c>
      <c r="W73" s="5">
        <f t="shared" si="12"/>
        <v>0</v>
      </c>
      <c r="X73" s="5">
        <f t="shared" si="13"/>
        <v>0</v>
      </c>
      <c r="Y73" s="5">
        <f t="shared" si="14"/>
        <v>0</v>
      </c>
      <c r="Z73" s="5">
        <f t="shared" si="15"/>
        <v>0</v>
      </c>
    </row>
    <row r="74" spans="1:26" ht="15.75">
      <c r="A74" s="2">
        <v>1562</v>
      </c>
      <c r="J74" s="4">
        <f t="shared" si="2"/>
        <v>0</v>
      </c>
      <c r="K74" s="4">
        <f t="shared" si="3"/>
        <v>0</v>
      </c>
      <c r="L74" s="4">
        <f t="shared" si="4"/>
        <v>0</v>
      </c>
      <c r="M74" s="4">
        <f t="shared" si="5"/>
        <v>0</v>
      </c>
      <c r="N74" s="4">
        <f t="shared" si="6"/>
        <v>0</v>
      </c>
      <c r="O74" s="4">
        <f t="shared" si="7"/>
        <v>0</v>
      </c>
      <c r="P74" s="4">
        <f t="shared" si="8"/>
        <v>0</v>
      </c>
      <c r="R74" s="5">
        <f>+'Silver '!D221/4</f>
        <v>0.0947825</v>
      </c>
      <c r="T74" s="5">
        <f t="shared" si="9"/>
        <v>0</v>
      </c>
      <c r="U74" s="5">
        <f t="shared" si="10"/>
        <v>0</v>
      </c>
      <c r="V74" s="5">
        <f t="shared" si="11"/>
        <v>0</v>
      </c>
      <c r="W74" s="5">
        <f t="shared" si="12"/>
        <v>0</v>
      </c>
      <c r="X74" s="5">
        <f t="shared" si="13"/>
        <v>0</v>
      </c>
      <c r="Y74" s="5">
        <f t="shared" si="14"/>
        <v>0</v>
      </c>
      <c r="Z74" s="5">
        <f t="shared" si="15"/>
        <v>0</v>
      </c>
    </row>
    <row r="75" spans="1:26" ht="15.75">
      <c r="A75" s="2">
        <v>1563</v>
      </c>
      <c r="B75" s="2">
        <v>56.6</v>
      </c>
      <c r="E75" s="2">
        <v>98.3</v>
      </c>
      <c r="F75" s="2">
        <v>64.5</v>
      </c>
      <c r="G75" s="2">
        <v>44.4</v>
      </c>
      <c r="H75" s="2">
        <v>71.3</v>
      </c>
      <c r="J75" s="4">
        <f t="shared" si="2"/>
        <v>1.0001767096660188</v>
      </c>
      <c r="K75" s="4">
        <f t="shared" si="3"/>
        <v>0</v>
      </c>
      <c r="L75" s="4">
        <f t="shared" si="4"/>
        <v>0</v>
      </c>
      <c r="M75" s="4">
        <f t="shared" si="5"/>
        <v>1.7370560169641278</v>
      </c>
      <c r="N75" s="4">
        <f t="shared" si="6"/>
        <v>1.1397773458208162</v>
      </c>
      <c r="O75" s="4">
        <f t="shared" si="7"/>
        <v>0.7845909171231665</v>
      </c>
      <c r="P75" s="4">
        <f t="shared" si="8"/>
        <v>1.2293103448275862</v>
      </c>
      <c r="R75" s="5">
        <f>+'Silver '!D222/4</f>
        <v>0.0947825</v>
      </c>
      <c r="T75" s="5">
        <f t="shared" si="9"/>
        <v>0.09479924898391943</v>
      </c>
      <c r="U75" s="5">
        <f t="shared" si="10"/>
        <v>0</v>
      </c>
      <c r="V75" s="5">
        <f t="shared" si="11"/>
        <v>0</v>
      </c>
      <c r="W75" s="5">
        <f t="shared" si="12"/>
        <v>0.16464251192790244</v>
      </c>
      <c r="X75" s="5">
        <f t="shared" si="13"/>
        <v>0.10803094628026153</v>
      </c>
      <c r="Y75" s="5">
        <f t="shared" si="14"/>
        <v>0.07436548860222654</v>
      </c>
      <c r="Z75" s="5">
        <f t="shared" si="15"/>
        <v>0.11651710775862069</v>
      </c>
    </row>
    <row r="76" spans="1:26" ht="15.75">
      <c r="A76" s="2">
        <v>1564</v>
      </c>
      <c r="J76" s="4">
        <f t="shared" si="2"/>
        <v>0</v>
      </c>
      <c r="K76" s="4">
        <f t="shared" si="3"/>
        <v>0</v>
      </c>
      <c r="L76" s="4">
        <f t="shared" si="4"/>
        <v>0</v>
      </c>
      <c r="M76" s="4">
        <f t="shared" si="5"/>
        <v>0</v>
      </c>
      <c r="N76" s="4">
        <f t="shared" si="6"/>
        <v>0</v>
      </c>
      <c r="O76" s="4">
        <f t="shared" si="7"/>
        <v>0</v>
      </c>
      <c r="P76" s="4">
        <f t="shared" si="8"/>
        <v>0</v>
      </c>
      <c r="R76" s="5">
        <f>+'Silver '!D223/4</f>
        <v>0.0947825</v>
      </c>
      <c r="T76" s="5">
        <f t="shared" si="9"/>
        <v>0</v>
      </c>
      <c r="U76" s="5">
        <f t="shared" si="10"/>
        <v>0</v>
      </c>
      <c r="V76" s="5">
        <f t="shared" si="11"/>
        <v>0</v>
      </c>
      <c r="W76" s="5">
        <f t="shared" si="12"/>
        <v>0</v>
      </c>
      <c r="X76" s="5">
        <f t="shared" si="13"/>
        <v>0</v>
      </c>
      <c r="Y76" s="5">
        <f t="shared" si="14"/>
        <v>0</v>
      </c>
      <c r="Z76" s="5">
        <f t="shared" si="15"/>
        <v>0</v>
      </c>
    </row>
    <row r="77" spans="1:26" ht="15.75">
      <c r="A77" s="2">
        <v>1565</v>
      </c>
      <c r="B77" s="2">
        <v>51.2</v>
      </c>
      <c r="C77" s="2">
        <v>63.3</v>
      </c>
      <c r="E77" s="2">
        <v>94.3</v>
      </c>
      <c r="F77" s="2">
        <v>67.9</v>
      </c>
      <c r="G77" s="2">
        <v>46.6</v>
      </c>
      <c r="H77" s="2">
        <v>104.7</v>
      </c>
      <c r="J77" s="4">
        <f aca="true" t="shared" si="16" ref="J77:J140">+B77/56.59</f>
        <v>0.9047534900159039</v>
      </c>
      <c r="K77" s="4">
        <f aca="true" t="shared" si="17" ref="K77:K140">+C77/56.59</f>
        <v>1.1185721858985684</v>
      </c>
      <c r="L77" s="4">
        <f aca="true" t="shared" si="18" ref="L77:L140">+D77/56.59</f>
        <v>0</v>
      </c>
      <c r="M77" s="4">
        <f aca="true" t="shared" si="19" ref="M77:M140">+E77/56.59</f>
        <v>1.6663721505566353</v>
      </c>
      <c r="N77" s="4">
        <f aca="true" t="shared" si="20" ref="N77:N140">+F77/56.59</f>
        <v>1.1998586322671851</v>
      </c>
      <c r="O77" s="4">
        <f aca="true" t="shared" si="21" ref="O77:O140">+G77/56.59</f>
        <v>0.8234670436472875</v>
      </c>
      <c r="P77" s="4">
        <f aca="true" t="shared" si="22" ref="P77:P140">+H77/58</f>
        <v>1.8051724137931036</v>
      </c>
      <c r="R77" s="5">
        <f>+'Silver '!D224/4</f>
        <v>0.0947825</v>
      </c>
      <c r="T77" s="5">
        <f aca="true" t="shared" si="23" ref="T77:T140">+J77*$R77</f>
        <v>0.08575479766743241</v>
      </c>
      <c r="U77" s="5">
        <f aca="true" t="shared" si="24" ref="U77:U140">+K77*$R77</f>
        <v>0.10602106820993107</v>
      </c>
      <c r="V77" s="5">
        <f aca="true" t="shared" si="25" ref="V77:V140">+L77*$R77</f>
        <v>0</v>
      </c>
      <c r="W77" s="5">
        <f aca="true" t="shared" si="26" ref="W77:W140">+M77*$R77</f>
        <v>0.1579429183601343</v>
      </c>
      <c r="X77" s="5">
        <f aca="true" t="shared" si="27" ref="X77:X140">+N77*$R77</f>
        <v>0.11372560081286448</v>
      </c>
      <c r="Y77" s="5">
        <f aca="true" t="shared" si="28" ref="Y77:Y140">+O77*$R77</f>
        <v>0.07805026506449904</v>
      </c>
      <c r="Z77" s="5">
        <f aca="true" t="shared" si="29" ref="Z77:Z140">+P77*$R77</f>
        <v>0.17109875431034485</v>
      </c>
    </row>
    <row r="78" spans="1:26" ht="15.75">
      <c r="A78" s="2">
        <v>1566</v>
      </c>
      <c r="B78" s="2">
        <v>52.5</v>
      </c>
      <c r="C78" s="2">
        <v>64</v>
      </c>
      <c r="E78" s="2">
        <v>99.2</v>
      </c>
      <c r="F78" s="2">
        <v>68</v>
      </c>
      <c r="G78" s="2">
        <v>49.2</v>
      </c>
      <c r="H78" s="2">
        <v>64.3</v>
      </c>
      <c r="J78" s="4">
        <f t="shared" si="16"/>
        <v>0.9277257465983388</v>
      </c>
      <c r="K78" s="4">
        <f t="shared" si="17"/>
        <v>1.1309418625198797</v>
      </c>
      <c r="L78" s="4">
        <f t="shared" si="18"/>
        <v>0</v>
      </c>
      <c r="M78" s="4">
        <f t="shared" si="19"/>
        <v>1.7529598869058136</v>
      </c>
      <c r="N78" s="4">
        <f t="shared" si="20"/>
        <v>1.2016257289273722</v>
      </c>
      <c r="O78" s="4">
        <f t="shared" si="21"/>
        <v>0.8694115568121576</v>
      </c>
      <c r="P78" s="4">
        <f t="shared" si="22"/>
        <v>1.1086206896551725</v>
      </c>
      <c r="R78" s="5">
        <f>+'Silver '!D225/4</f>
        <v>0.0947825</v>
      </c>
      <c r="T78" s="5">
        <f t="shared" si="23"/>
        <v>0.08793216557695706</v>
      </c>
      <c r="U78" s="5">
        <f t="shared" si="24"/>
        <v>0.1071934970842905</v>
      </c>
      <c r="V78" s="5">
        <f t="shared" si="25"/>
        <v>0</v>
      </c>
      <c r="W78" s="5">
        <f t="shared" si="26"/>
        <v>0.16614992048065028</v>
      </c>
      <c r="X78" s="5">
        <f t="shared" si="27"/>
        <v>0.11389309065205866</v>
      </c>
      <c r="Y78" s="5">
        <f t="shared" si="28"/>
        <v>0.08240500088354834</v>
      </c>
      <c r="Z78" s="5">
        <f t="shared" si="29"/>
        <v>0.1050778405172414</v>
      </c>
    </row>
    <row r="79" spans="1:26" ht="15.75">
      <c r="A79" s="2">
        <v>1567</v>
      </c>
      <c r="B79" s="2">
        <v>75</v>
      </c>
      <c r="C79" s="2">
        <v>71.3</v>
      </c>
      <c r="E79" s="2">
        <v>102.9</v>
      </c>
      <c r="F79" s="2">
        <v>68.6</v>
      </c>
      <c r="G79" s="2">
        <v>51.2</v>
      </c>
      <c r="J79" s="4">
        <f t="shared" si="16"/>
        <v>1.325322495140484</v>
      </c>
      <c r="K79" s="4">
        <f t="shared" si="17"/>
        <v>1.2599399187135536</v>
      </c>
      <c r="L79" s="4">
        <f t="shared" si="18"/>
        <v>0</v>
      </c>
      <c r="M79" s="4">
        <f t="shared" si="19"/>
        <v>1.8183424633327443</v>
      </c>
      <c r="N79" s="4">
        <f t="shared" si="20"/>
        <v>1.212228308888496</v>
      </c>
      <c r="O79" s="4">
        <f t="shared" si="21"/>
        <v>0.9047534900159039</v>
      </c>
      <c r="P79" s="4">
        <f t="shared" si="22"/>
        <v>0</v>
      </c>
      <c r="R79" s="5">
        <f>+'Silver '!D226/4</f>
        <v>0.0947825</v>
      </c>
      <c r="T79" s="5">
        <f t="shared" si="23"/>
        <v>0.12561737939565293</v>
      </c>
      <c r="U79" s="5">
        <f t="shared" si="24"/>
        <v>0.11942025534546741</v>
      </c>
      <c r="V79" s="5">
        <f t="shared" si="25"/>
        <v>0</v>
      </c>
      <c r="W79" s="5">
        <f t="shared" si="26"/>
        <v>0.17234704453083585</v>
      </c>
      <c r="X79" s="5">
        <f t="shared" si="27"/>
        <v>0.11489802968722387</v>
      </c>
      <c r="Y79" s="5">
        <f t="shared" si="28"/>
        <v>0.08575479766743241</v>
      </c>
      <c r="Z79" s="5">
        <f t="shared" si="29"/>
        <v>0</v>
      </c>
    </row>
    <row r="80" spans="1:26" ht="15.75">
      <c r="A80" s="2">
        <v>1568</v>
      </c>
      <c r="C80" s="2">
        <v>64.9</v>
      </c>
      <c r="E80" s="2">
        <v>97.8</v>
      </c>
      <c r="F80" s="2">
        <v>70.7</v>
      </c>
      <c r="G80" s="2">
        <v>49</v>
      </c>
      <c r="H80" s="2">
        <v>101.2</v>
      </c>
      <c r="J80" s="4">
        <f t="shared" si="16"/>
        <v>0</v>
      </c>
      <c r="K80" s="4">
        <f t="shared" si="17"/>
        <v>1.1468457324615657</v>
      </c>
      <c r="L80" s="4">
        <f t="shared" si="18"/>
        <v>0</v>
      </c>
      <c r="M80" s="4">
        <f t="shared" si="19"/>
        <v>1.7282205336631913</v>
      </c>
      <c r="N80" s="4">
        <f t="shared" si="20"/>
        <v>1.2493373387524298</v>
      </c>
      <c r="O80" s="4">
        <f t="shared" si="21"/>
        <v>0.8658773634917829</v>
      </c>
      <c r="P80" s="4">
        <f t="shared" si="22"/>
        <v>1.7448275862068967</v>
      </c>
      <c r="R80" s="5">
        <f>+'Silver '!D227/4</f>
        <v>0.0947825</v>
      </c>
      <c r="T80" s="5">
        <f t="shared" si="23"/>
        <v>0</v>
      </c>
      <c r="U80" s="5">
        <f t="shared" si="24"/>
        <v>0.10870090563703837</v>
      </c>
      <c r="V80" s="5">
        <f t="shared" si="25"/>
        <v>0</v>
      </c>
      <c r="W80" s="5">
        <f t="shared" si="26"/>
        <v>0.16380506273193143</v>
      </c>
      <c r="X80" s="5">
        <f t="shared" si="27"/>
        <v>0.11841531631030218</v>
      </c>
      <c r="Y80" s="5">
        <f t="shared" si="28"/>
        <v>0.08207002120515992</v>
      </c>
      <c r="Z80" s="5">
        <f t="shared" si="29"/>
        <v>0.16537912068965518</v>
      </c>
    </row>
    <row r="81" spans="1:26" ht="15.75">
      <c r="A81" s="2">
        <v>1569</v>
      </c>
      <c r="B81" s="2">
        <v>55.8</v>
      </c>
      <c r="C81" s="2">
        <v>58.3</v>
      </c>
      <c r="E81" s="2">
        <v>96.3</v>
      </c>
      <c r="F81" s="2">
        <v>74.2</v>
      </c>
      <c r="G81" s="2">
        <v>52.2</v>
      </c>
      <c r="J81" s="4">
        <f t="shared" si="16"/>
        <v>0.9860399363845201</v>
      </c>
      <c r="K81" s="4">
        <f t="shared" si="17"/>
        <v>1.030217352889203</v>
      </c>
      <c r="L81" s="4">
        <f t="shared" si="18"/>
        <v>0</v>
      </c>
      <c r="M81" s="4">
        <f t="shared" si="19"/>
        <v>1.7017140837603815</v>
      </c>
      <c r="N81" s="4">
        <f t="shared" si="20"/>
        <v>1.3111857218589857</v>
      </c>
      <c r="O81" s="4">
        <f t="shared" si="21"/>
        <v>0.9224244566177769</v>
      </c>
      <c r="P81" s="4">
        <f t="shared" si="22"/>
        <v>0</v>
      </c>
      <c r="R81" s="5">
        <f>+'Silver '!D228/4</f>
        <v>0.0947825</v>
      </c>
      <c r="T81" s="5">
        <f t="shared" si="23"/>
        <v>0.09345933027036579</v>
      </c>
      <c r="U81" s="5">
        <f t="shared" si="24"/>
        <v>0.09764657625022088</v>
      </c>
      <c r="V81" s="5">
        <f t="shared" si="25"/>
        <v>0</v>
      </c>
      <c r="W81" s="5">
        <f t="shared" si="26"/>
        <v>0.16129271514401836</v>
      </c>
      <c r="X81" s="5">
        <f t="shared" si="27"/>
        <v>0.12427746068209933</v>
      </c>
      <c r="Y81" s="5">
        <f t="shared" si="28"/>
        <v>0.08742969605937445</v>
      </c>
      <c r="Z81" s="5">
        <f t="shared" si="29"/>
        <v>0</v>
      </c>
    </row>
    <row r="82" spans="1:26" ht="15.75">
      <c r="A82" s="2">
        <v>1570</v>
      </c>
      <c r="B82" s="2">
        <v>75.2</v>
      </c>
      <c r="C82" s="2">
        <v>67.1</v>
      </c>
      <c r="E82" s="2">
        <v>111.4</v>
      </c>
      <c r="F82" s="2">
        <v>94.7</v>
      </c>
      <c r="G82" s="2">
        <v>66.8</v>
      </c>
      <c r="H82" s="2">
        <v>97.5</v>
      </c>
      <c r="J82" s="4">
        <f t="shared" si="16"/>
        <v>1.3288566884608588</v>
      </c>
      <c r="K82" s="4">
        <f t="shared" si="17"/>
        <v>1.1857218589856864</v>
      </c>
      <c r="L82" s="4">
        <f t="shared" si="18"/>
        <v>0</v>
      </c>
      <c r="M82" s="4">
        <f t="shared" si="19"/>
        <v>1.9685456794486658</v>
      </c>
      <c r="N82" s="4">
        <f t="shared" si="20"/>
        <v>1.6734405371973846</v>
      </c>
      <c r="O82" s="4">
        <f t="shared" si="21"/>
        <v>1.1804205690051244</v>
      </c>
      <c r="P82" s="4">
        <f t="shared" si="22"/>
        <v>1.6810344827586208</v>
      </c>
      <c r="R82" s="5">
        <f>+'Silver '!D229/4</f>
        <v>0.0947825</v>
      </c>
      <c r="T82" s="5">
        <f t="shared" si="23"/>
        <v>0.12595235907404137</v>
      </c>
      <c r="U82" s="5">
        <f t="shared" si="24"/>
        <v>0.11238568209931082</v>
      </c>
      <c r="V82" s="5">
        <f t="shared" si="25"/>
        <v>0</v>
      </c>
      <c r="W82" s="5">
        <f t="shared" si="26"/>
        <v>0.18658368086234317</v>
      </c>
      <c r="X82" s="5">
        <f t="shared" si="27"/>
        <v>0.15861287771691113</v>
      </c>
      <c r="Y82" s="5">
        <f t="shared" si="28"/>
        <v>0.1118832125817282</v>
      </c>
      <c r="Z82" s="5">
        <f t="shared" si="29"/>
        <v>0.159332650862069</v>
      </c>
    </row>
    <row r="83" spans="1:26" ht="15.75">
      <c r="A83" s="2">
        <v>1571</v>
      </c>
      <c r="B83" s="2">
        <v>87.1</v>
      </c>
      <c r="C83" s="2">
        <v>75</v>
      </c>
      <c r="E83" s="2">
        <v>135</v>
      </c>
      <c r="F83" s="2">
        <v>115</v>
      </c>
      <c r="G83" s="2">
        <v>66.8</v>
      </c>
      <c r="H83" s="2">
        <v>91.5</v>
      </c>
      <c r="J83" s="4">
        <f t="shared" si="16"/>
        <v>1.5391411910231487</v>
      </c>
      <c r="K83" s="4">
        <f t="shared" si="17"/>
        <v>1.325322495140484</v>
      </c>
      <c r="L83" s="4">
        <f t="shared" si="18"/>
        <v>0</v>
      </c>
      <c r="M83" s="4">
        <f t="shared" si="19"/>
        <v>2.3855804912528713</v>
      </c>
      <c r="N83" s="4">
        <f t="shared" si="20"/>
        <v>2.0321611592154087</v>
      </c>
      <c r="O83" s="4">
        <f t="shared" si="21"/>
        <v>1.1804205690051244</v>
      </c>
      <c r="P83" s="4">
        <f t="shared" si="22"/>
        <v>1.5775862068965518</v>
      </c>
      <c r="R83" s="5">
        <f>+'Silver '!D230/4</f>
        <v>0.092075</v>
      </c>
      <c r="T83" s="5">
        <f t="shared" si="23"/>
        <v>0.14171642516345642</v>
      </c>
      <c r="U83" s="5">
        <f t="shared" si="24"/>
        <v>0.12202906874006007</v>
      </c>
      <c r="V83" s="5">
        <f t="shared" si="25"/>
        <v>0</v>
      </c>
      <c r="W83" s="5">
        <f t="shared" si="26"/>
        <v>0.21965232373210813</v>
      </c>
      <c r="X83" s="5">
        <f t="shared" si="27"/>
        <v>0.18711123873475877</v>
      </c>
      <c r="Y83" s="5">
        <f t="shared" si="28"/>
        <v>0.10868722389114684</v>
      </c>
      <c r="Z83" s="5">
        <f t="shared" si="29"/>
        <v>0.14525625</v>
      </c>
    </row>
    <row r="84" spans="1:26" ht="15.75">
      <c r="A84" s="2">
        <v>1572</v>
      </c>
      <c r="B84" s="2">
        <v>83.8</v>
      </c>
      <c r="E84" s="2">
        <v>149.4</v>
      </c>
      <c r="F84" s="2">
        <v>120</v>
      </c>
      <c r="G84" s="2">
        <v>72.9</v>
      </c>
      <c r="J84" s="4">
        <f t="shared" si="16"/>
        <v>1.4808270012369675</v>
      </c>
      <c r="K84" s="4">
        <f t="shared" si="17"/>
        <v>0</v>
      </c>
      <c r="L84" s="4">
        <f t="shared" si="18"/>
        <v>0</v>
      </c>
      <c r="M84" s="4">
        <f t="shared" si="19"/>
        <v>2.6400424103198445</v>
      </c>
      <c r="N84" s="4">
        <f t="shared" si="20"/>
        <v>2.1205159922247745</v>
      </c>
      <c r="O84" s="4">
        <f t="shared" si="21"/>
        <v>1.2882134652765507</v>
      </c>
      <c r="P84" s="4">
        <f t="shared" si="22"/>
        <v>0</v>
      </c>
      <c r="R84" s="5">
        <f>+'Silver '!D231/4</f>
        <v>0.092075</v>
      </c>
      <c r="T84" s="5">
        <f t="shared" si="23"/>
        <v>0.1363471461388938</v>
      </c>
      <c r="U84" s="5">
        <f t="shared" si="24"/>
        <v>0</v>
      </c>
      <c r="V84" s="5">
        <f t="shared" si="25"/>
        <v>0</v>
      </c>
      <c r="W84" s="5">
        <f t="shared" si="26"/>
        <v>0.2430819049301997</v>
      </c>
      <c r="X84" s="5">
        <f t="shared" si="27"/>
        <v>0.19524650998409612</v>
      </c>
      <c r="Y84" s="5">
        <f t="shared" si="28"/>
        <v>0.11861225481533841</v>
      </c>
      <c r="Z84" s="5">
        <f t="shared" si="29"/>
        <v>0</v>
      </c>
    </row>
    <row r="85" spans="1:26" ht="15.75">
      <c r="A85" s="2">
        <v>1573</v>
      </c>
      <c r="B85" s="2">
        <v>77.8</v>
      </c>
      <c r="E85" s="2">
        <v>139.2</v>
      </c>
      <c r="F85" s="2">
        <v>107.9</v>
      </c>
      <c r="G85" s="2">
        <v>63.9</v>
      </c>
      <c r="H85" s="2">
        <v>91.5</v>
      </c>
      <c r="J85" s="4">
        <f t="shared" si="16"/>
        <v>1.3748012016257287</v>
      </c>
      <c r="K85" s="4">
        <f t="shared" si="17"/>
        <v>0</v>
      </c>
      <c r="L85" s="4">
        <f t="shared" si="18"/>
        <v>0</v>
      </c>
      <c r="M85" s="4">
        <f t="shared" si="19"/>
        <v>2.4597985509807385</v>
      </c>
      <c r="N85" s="4">
        <f t="shared" si="20"/>
        <v>1.9066972963421098</v>
      </c>
      <c r="O85" s="4">
        <f t="shared" si="21"/>
        <v>1.1291747658596925</v>
      </c>
      <c r="P85" s="4">
        <f t="shared" si="22"/>
        <v>1.5775862068965518</v>
      </c>
      <c r="R85" s="5">
        <f>+'Silver '!D232/4</f>
        <v>0.0895175</v>
      </c>
      <c r="T85" s="5">
        <f t="shared" si="23"/>
        <v>0.12306876656653117</v>
      </c>
      <c r="U85" s="5">
        <f t="shared" si="24"/>
        <v>0</v>
      </c>
      <c r="V85" s="5">
        <f t="shared" si="25"/>
        <v>0</v>
      </c>
      <c r="W85" s="5">
        <f t="shared" si="26"/>
        <v>0.22019501678741826</v>
      </c>
      <c r="X85" s="5">
        <f t="shared" si="27"/>
        <v>0.1706827752253048</v>
      </c>
      <c r="Y85" s="5">
        <f t="shared" si="28"/>
        <v>0.10108090210284502</v>
      </c>
      <c r="Z85" s="5">
        <f t="shared" si="29"/>
        <v>0.14122157327586207</v>
      </c>
    </row>
    <row r="86" spans="1:26" ht="15.75">
      <c r="A86" s="2">
        <v>1574</v>
      </c>
      <c r="B86" s="2">
        <v>80.7</v>
      </c>
      <c r="E86" s="2">
        <v>126.3</v>
      </c>
      <c r="F86" s="2">
        <v>102.1</v>
      </c>
      <c r="G86" s="2">
        <v>60</v>
      </c>
      <c r="H86" s="2">
        <v>75</v>
      </c>
      <c r="J86" s="4">
        <f t="shared" si="16"/>
        <v>1.4260470047711609</v>
      </c>
      <c r="K86" s="4">
        <f t="shared" si="17"/>
        <v>0</v>
      </c>
      <c r="L86" s="4">
        <f t="shared" si="18"/>
        <v>0</v>
      </c>
      <c r="M86" s="4">
        <f t="shared" si="19"/>
        <v>2.2318430818165753</v>
      </c>
      <c r="N86" s="4">
        <f t="shared" si="20"/>
        <v>1.8042056900512455</v>
      </c>
      <c r="O86" s="4">
        <f t="shared" si="21"/>
        <v>1.0602579961123872</v>
      </c>
      <c r="P86" s="4">
        <f t="shared" si="22"/>
        <v>1.293103448275862</v>
      </c>
      <c r="R86" s="5">
        <f>+'Silver '!D233/4</f>
        <v>0.0859375</v>
      </c>
      <c r="T86" s="5">
        <f t="shared" si="23"/>
        <v>0.12255091447252164</v>
      </c>
      <c r="U86" s="5">
        <f t="shared" si="24"/>
        <v>0</v>
      </c>
      <c r="V86" s="5">
        <f t="shared" si="25"/>
        <v>0</v>
      </c>
      <c r="W86" s="5">
        <f t="shared" si="26"/>
        <v>0.19179901484361195</v>
      </c>
      <c r="X86" s="5">
        <f t="shared" si="27"/>
        <v>0.1550489264887789</v>
      </c>
      <c r="Y86" s="5">
        <f t="shared" si="28"/>
        <v>0.09111592154090828</v>
      </c>
      <c r="Z86" s="5">
        <f t="shared" si="29"/>
        <v>0.1111260775862069</v>
      </c>
    </row>
    <row r="87" spans="1:26" ht="15.75">
      <c r="A87" s="2">
        <v>1575</v>
      </c>
      <c r="B87" s="2">
        <v>69.9</v>
      </c>
      <c r="E87" s="2">
        <v>110.9</v>
      </c>
      <c r="F87" s="2">
        <v>94.3</v>
      </c>
      <c r="G87" s="2">
        <v>58.5</v>
      </c>
      <c r="H87" s="2">
        <v>60.1</v>
      </c>
      <c r="J87" s="4">
        <f t="shared" si="16"/>
        <v>1.2352005654709313</v>
      </c>
      <c r="K87" s="4">
        <f t="shared" si="17"/>
        <v>0</v>
      </c>
      <c r="L87" s="4">
        <f t="shared" si="18"/>
        <v>0</v>
      </c>
      <c r="M87" s="4">
        <f t="shared" si="19"/>
        <v>1.9597101961477292</v>
      </c>
      <c r="N87" s="4">
        <f t="shared" si="20"/>
        <v>1.6663721505566353</v>
      </c>
      <c r="O87" s="4">
        <f t="shared" si="21"/>
        <v>1.0337515462095777</v>
      </c>
      <c r="P87" s="4">
        <f t="shared" si="22"/>
        <v>1.0362068965517242</v>
      </c>
      <c r="R87" s="5">
        <f>+'Silver '!D234/4</f>
        <v>0.0859375</v>
      </c>
      <c r="T87" s="5">
        <f t="shared" si="23"/>
        <v>0.10615004859515816</v>
      </c>
      <c r="U87" s="5">
        <f t="shared" si="24"/>
        <v>0</v>
      </c>
      <c r="V87" s="5">
        <f t="shared" si="25"/>
        <v>0</v>
      </c>
      <c r="W87" s="5">
        <f t="shared" si="26"/>
        <v>0.16841259498144548</v>
      </c>
      <c r="X87" s="5">
        <f t="shared" si="27"/>
        <v>0.14320385668846086</v>
      </c>
      <c r="Y87" s="5">
        <f t="shared" si="28"/>
        <v>0.08883802350238558</v>
      </c>
      <c r="Z87" s="5">
        <f t="shared" si="29"/>
        <v>0.08904903017241379</v>
      </c>
    </row>
    <row r="88" spans="1:26" ht="15.75">
      <c r="A88" s="2">
        <v>1576</v>
      </c>
      <c r="B88" s="2">
        <v>59.1</v>
      </c>
      <c r="C88" s="2">
        <v>60</v>
      </c>
      <c r="E88" s="2">
        <v>103.9</v>
      </c>
      <c r="F88" s="2">
        <v>81.3</v>
      </c>
      <c r="G88" s="2">
        <v>60</v>
      </c>
      <c r="J88" s="4">
        <f t="shared" si="16"/>
        <v>1.0443541261707014</v>
      </c>
      <c r="K88" s="4">
        <f t="shared" si="17"/>
        <v>1.0602579961123872</v>
      </c>
      <c r="L88" s="4">
        <f t="shared" si="18"/>
        <v>0</v>
      </c>
      <c r="M88" s="4">
        <f t="shared" si="19"/>
        <v>1.8360134299346174</v>
      </c>
      <c r="N88" s="4">
        <f t="shared" si="20"/>
        <v>1.4366495847322847</v>
      </c>
      <c r="O88" s="4">
        <f t="shared" si="21"/>
        <v>1.0602579961123872</v>
      </c>
      <c r="P88" s="4">
        <f t="shared" si="22"/>
        <v>0</v>
      </c>
      <c r="R88" s="5">
        <f>+'Silver '!D235/4</f>
        <v>0.0859375</v>
      </c>
      <c r="T88" s="5">
        <f t="shared" si="23"/>
        <v>0.08974918271779465</v>
      </c>
      <c r="U88" s="5">
        <f t="shared" si="24"/>
        <v>0.09111592154090828</v>
      </c>
      <c r="V88" s="5">
        <f t="shared" si="25"/>
        <v>0</v>
      </c>
      <c r="W88" s="5">
        <f t="shared" si="26"/>
        <v>0.1577824041350062</v>
      </c>
      <c r="X88" s="5">
        <f t="shared" si="27"/>
        <v>0.12346207368793072</v>
      </c>
      <c r="Y88" s="5">
        <f t="shared" si="28"/>
        <v>0.09111592154090828</v>
      </c>
      <c r="Z88" s="5">
        <f t="shared" si="29"/>
        <v>0</v>
      </c>
    </row>
    <row r="89" spans="1:26" ht="15.75">
      <c r="A89" s="2">
        <v>1577</v>
      </c>
      <c r="B89" s="2">
        <v>64.4</v>
      </c>
      <c r="E89" s="2">
        <v>95.1</v>
      </c>
      <c r="F89" s="2">
        <v>76.9</v>
      </c>
      <c r="G89" s="2">
        <v>59.8</v>
      </c>
      <c r="H89" s="2">
        <v>70</v>
      </c>
      <c r="J89" s="4">
        <f t="shared" si="16"/>
        <v>1.1380102491606292</v>
      </c>
      <c r="K89" s="4">
        <f t="shared" si="17"/>
        <v>0</v>
      </c>
      <c r="L89" s="4">
        <f t="shared" si="18"/>
        <v>0</v>
      </c>
      <c r="M89" s="4">
        <f t="shared" si="19"/>
        <v>1.6805089238381337</v>
      </c>
      <c r="N89" s="4">
        <f t="shared" si="20"/>
        <v>1.3588973316840431</v>
      </c>
      <c r="O89" s="4">
        <f t="shared" si="21"/>
        <v>1.0567238027920125</v>
      </c>
      <c r="P89" s="4">
        <f t="shared" si="22"/>
        <v>1.206896551724138</v>
      </c>
      <c r="R89" s="5">
        <f>+'Silver '!D236/4</f>
        <v>0.0859375</v>
      </c>
      <c r="T89" s="5">
        <f t="shared" si="23"/>
        <v>0.09779775578724158</v>
      </c>
      <c r="U89" s="5">
        <f t="shared" si="24"/>
        <v>0</v>
      </c>
      <c r="V89" s="5">
        <f t="shared" si="25"/>
        <v>0</v>
      </c>
      <c r="W89" s="5">
        <f t="shared" si="26"/>
        <v>0.14441873564233962</v>
      </c>
      <c r="X89" s="5">
        <f t="shared" si="27"/>
        <v>0.11678023944159746</v>
      </c>
      <c r="Y89" s="5">
        <f t="shared" si="28"/>
        <v>0.09081220180243857</v>
      </c>
      <c r="Z89" s="5">
        <f t="shared" si="29"/>
        <v>0.1037176724137931</v>
      </c>
    </row>
    <row r="90" spans="1:26" ht="15.75">
      <c r="A90" s="2">
        <v>1578</v>
      </c>
      <c r="B90" s="2">
        <v>67.5</v>
      </c>
      <c r="E90" s="2">
        <v>94.6</v>
      </c>
      <c r="F90" s="2">
        <v>78.3</v>
      </c>
      <c r="G90" s="2">
        <v>60</v>
      </c>
      <c r="J90" s="4">
        <f t="shared" si="16"/>
        <v>1.1927902456264357</v>
      </c>
      <c r="K90" s="4">
        <f t="shared" si="17"/>
        <v>0</v>
      </c>
      <c r="L90" s="4">
        <f t="shared" si="18"/>
        <v>0</v>
      </c>
      <c r="M90" s="4">
        <f t="shared" si="19"/>
        <v>1.6716734405371971</v>
      </c>
      <c r="N90" s="4">
        <f t="shared" si="20"/>
        <v>1.3836366849266653</v>
      </c>
      <c r="O90" s="4">
        <f t="shared" si="21"/>
        <v>1.0602579961123872</v>
      </c>
      <c r="P90" s="4">
        <f t="shared" si="22"/>
        <v>0</v>
      </c>
      <c r="R90" s="5">
        <f>+'Silver '!D237/4</f>
        <v>0.0859375</v>
      </c>
      <c r="T90" s="5">
        <f t="shared" si="23"/>
        <v>0.10250541173352182</v>
      </c>
      <c r="U90" s="5">
        <f t="shared" si="24"/>
        <v>0</v>
      </c>
      <c r="V90" s="5">
        <f t="shared" si="25"/>
        <v>0</v>
      </c>
      <c r="W90" s="5">
        <f t="shared" si="26"/>
        <v>0.14365943629616537</v>
      </c>
      <c r="X90" s="5">
        <f t="shared" si="27"/>
        <v>0.11890627761088529</v>
      </c>
      <c r="Y90" s="5">
        <f t="shared" si="28"/>
        <v>0.09111592154090828</v>
      </c>
      <c r="Z90" s="5">
        <f t="shared" si="29"/>
        <v>0</v>
      </c>
    </row>
    <row r="91" spans="1:26" ht="15.75">
      <c r="A91" s="2">
        <v>1579</v>
      </c>
      <c r="E91" s="2">
        <v>102.9</v>
      </c>
      <c r="F91" s="2">
        <v>81.4</v>
      </c>
      <c r="G91" s="2">
        <v>60</v>
      </c>
      <c r="J91" s="4">
        <f t="shared" si="16"/>
        <v>0</v>
      </c>
      <c r="K91" s="4">
        <f t="shared" si="17"/>
        <v>0</v>
      </c>
      <c r="L91" s="4">
        <f t="shared" si="18"/>
        <v>0</v>
      </c>
      <c r="M91" s="4">
        <f t="shared" si="19"/>
        <v>1.8183424633327443</v>
      </c>
      <c r="N91" s="4">
        <f t="shared" si="20"/>
        <v>1.4384166813924721</v>
      </c>
      <c r="O91" s="4">
        <f t="shared" si="21"/>
        <v>1.0602579961123872</v>
      </c>
      <c r="P91" s="4">
        <f t="shared" si="22"/>
        <v>0</v>
      </c>
      <c r="R91" s="5">
        <f>+'Silver '!D238/4</f>
        <v>0.0859375</v>
      </c>
      <c r="T91" s="5">
        <f t="shared" si="23"/>
        <v>0</v>
      </c>
      <c r="U91" s="5">
        <f t="shared" si="24"/>
        <v>0</v>
      </c>
      <c r="V91" s="5">
        <f t="shared" si="25"/>
        <v>0</v>
      </c>
      <c r="W91" s="5">
        <f t="shared" si="26"/>
        <v>0.15626380544265772</v>
      </c>
      <c r="X91" s="5">
        <f t="shared" si="27"/>
        <v>0.12361393355716557</v>
      </c>
      <c r="Y91" s="5">
        <f t="shared" si="28"/>
        <v>0.09111592154090828</v>
      </c>
      <c r="Z91" s="5">
        <f t="shared" si="29"/>
        <v>0</v>
      </c>
    </row>
    <row r="92" spans="1:26" ht="15.75">
      <c r="A92" s="2">
        <v>1580</v>
      </c>
      <c r="H92" s="2">
        <v>60</v>
      </c>
      <c r="J92" s="4">
        <f t="shared" si="16"/>
        <v>0</v>
      </c>
      <c r="K92" s="4">
        <f t="shared" si="17"/>
        <v>0</v>
      </c>
      <c r="L92" s="4">
        <f t="shared" si="18"/>
        <v>0</v>
      </c>
      <c r="M92" s="4">
        <f t="shared" si="19"/>
        <v>0</v>
      </c>
      <c r="N92" s="4">
        <f t="shared" si="20"/>
        <v>0</v>
      </c>
      <c r="O92" s="4">
        <f t="shared" si="21"/>
        <v>0</v>
      </c>
      <c r="P92" s="4">
        <f t="shared" si="22"/>
        <v>1.0344827586206897</v>
      </c>
      <c r="R92" s="5">
        <f>+'Silver '!D239/4</f>
        <v>0.0859375</v>
      </c>
      <c r="T92" s="5">
        <f t="shared" si="23"/>
        <v>0</v>
      </c>
      <c r="U92" s="5">
        <f t="shared" si="24"/>
        <v>0</v>
      </c>
      <c r="V92" s="5">
        <f t="shared" si="25"/>
        <v>0</v>
      </c>
      <c r="W92" s="5">
        <f t="shared" si="26"/>
        <v>0</v>
      </c>
      <c r="X92" s="5">
        <f t="shared" si="27"/>
        <v>0</v>
      </c>
      <c r="Y92" s="5">
        <f t="shared" si="28"/>
        <v>0</v>
      </c>
      <c r="Z92" s="5">
        <f t="shared" si="29"/>
        <v>0.08890086206896552</v>
      </c>
    </row>
    <row r="93" spans="1:26" ht="15.75">
      <c r="A93" s="2">
        <v>1581</v>
      </c>
      <c r="H93" s="2">
        <v>60</v>
      </c>
      <c r="J93" s="4">
        <f t="shared" si="16"/>
        <v>0</v>
      </c>
      <c r="K93" s="4">
        <f t="shared" si="17"/>
        <v>0</v>
      </c>
      <c r="L93" s="4">
        <f t="shared" si="18"/>
        <v>0</v>
      </c>
      <c r="M93" s="4">
        <f t="shared" si="19"/>
        <v>0</v>
      </c>
      <c r="N93" s="4">
        <f t="shared" si="20"/>
        <v>0</v>
      </c>
      <c r="O93" s="4">
        <f t="shared" si="21"/>
        <v>0</v>
      </c>
      <c r="P93" s="4">
        <f t="shared" si="22"/>
        <v>1.0344827586206897</v>
      </c>
      <c r="R93" s="5">
        <f>+'Silver '!D240/4</f>
        <v>0.0859375</v>
      </c>
      <c r="T93" s="5">
        <f t="shared" si="23"/>
        <v>0</v>
      </c>
      <c r="U93" s="5">
        <f t="shared" si="24"/>
        <v>0</v>
      </c>
      <c r="V93" s="5">
        <f t="shared" si="25"/>
        <v>0</v>
      </c>
      <c r="W93" s="5">
        <f t="shared" si="26"/>
        <v>0</v>
      </c>
      <c r="X93" s="5">
        <f t="shared" si="27"/>
        <v>0</v>
      </c>
      <c r="Y93" s="5">
        <f t="shared" si="28"/>
        <v>0</v>
      </c>
      <c r="Z93" s="5">
        <f t="shared" si="29"/>
        <v>0.08890086206896552</v>
      </c>
    </row>
    <row r="94" spans="1:26" ht="15.75">
      <c r="A94" s="2">
        <v>1582</v>
      </c>
      <c r="B94" s="2">
        <v>75</v>
      </c>
      <c r="E94" s="2">
        <v>94.5</v>
      </c>
      <c r="F94" s="2">
        <v>91.3</v>
      </c>
      <c r="G94" s="2">
        <v>77.2</v>
      </c>
      <c r="J94" s="4">
        <f t="shared" si="16"/>
        <v>1.325322495140484</v>
      </c>
      <c r="K94" s="4">
        <f t="shared" si="17"/>
        <v>0</v>
      </c>
      <c r="L94" s="4">
        <f t="shared" si="18"/>
        <v>0</v>
      </c>
      <c r="M94" s="4">
        <f t="shared" si="19"/>
        <v>1.6699063438770099</v>
      </c>
      <c r="N94" s="4">
        <f t="shared" si="20"/>
        <v>1.613359250751016</v>
      </c>
      <c r="O94" s="4">
        <f t="shared" si="21"/>
        <v>1.364198621664605</v>
      </c>
      <c r="P94" s="4">
        <f t="shared" si="22"/>
        <v>0</v>
      </c>
      <c r="R94" s="5">
        <f>+'Silver '!D241/4</f>
        <v>0.0859375</v>
      </c>
      <c r="T94" s="5">
        <f t="shared" si="23"/>
        <v>0.11389490192613536</v>
      </c>
      <c r="U94" s="5">
        <f t="shared" si="24"/>
        <v>0</v>
      </c>
      <c r="V94" s="5">
        <f t="shared" si="25"/>
        <v>0</v>
      </c>
      <c r="W94" s="5">
        <f t="shared" si="26"/>
        <v>0.14350757642693054</v>
      </c>
      <c r="X94" s="5">
        <f t="shared" si="27"/>
        <v>0.13864806061141544</v>
      </c>
      <c r="Y94" s="5">
        <f t="shared" si="28"/>
        <v>0.11723581904930198</v>
      </c>
      <c r="Z94" s="5">
        <f t="shared" si="29"/>
        <v>0</v>
      </c>
    </row>
    <row r="95" spans="1:26" ht="15.75">
      <c r="A95" s="2">
        <v>1583</v>
      </c>
      <c r="D95" s="2">
        <v>75</v>
      </c>
      <c r="E95" s="2">
        <v>114.1</v>
      </c>
      <c r="F95" s="2">
        <v>89.8</v>
      </c>
      <c r="G95" s="2">
        <v>82.3</v>
      </c>
      <c r="H95" s="2">
        <v>75</v>
      </c>
      <c r="J95" s="4">
        <f t="shared" si="16"/>
        <v>0</v>
      </c>
      <c r="K95" s="4">
        <f t="shared" si="17"/>
        <v>0</v>
      </c>
      <c r="L95" s="4">
        <f t="shared" si="18"/>
        <v>1.325322495140484</v>
      </c>
      <c r="M95" s="4">
        <f t="shared" si="19"/>
        <v>2.016257289273723</v>
      </c>
      <c r="N95" s="4">
        <f t="shared" si="20"/>
        <v>1.5868528008482063</v>
      </c>
      <c r="O95" s="4">
        <f t="shared" si="21"/>
        <v>1.454320551334158</v>
      </c>
      <c r="P95" s="4">
        <f t="shared" si="22"/>
        <v>1.293103448275862</v>
      </c>
      <c r="R95" s="5">
        <f>+'Silver '!D242/4</f>
        <v>0.0859375</v>
      </c>
      <c r="T95" s="5">
        <f t="shared" si="23"/>
        <v>0</v>
      </c>
      <c r="U95" s="5">
        <f t="shared" si="24"/>
        <v>0</v>
      </c>
      <c r="V95" s="5">
        <f t="shared" si="25"/>
        <v>0.11389490192613536</v>
      </c>
      <c r="W95" s="5">
        <f t="shared" si="26"/>
        <v>0.1732721107969606</v>
      </c>
      <c r="X95" s="5">
        <f t="shared" si="27"/>
        <v>0.13637016257289272</v>
      </c>
      <c r="Y95" s="5">
        <f t="shared" si="28"/>
        <v>0.1249806723802792</v>
      </c>
      <c r="Z95" s="5">
        <f t="shared" si="29"/>
        <v>0.1111260775862069</v>
      </c>
    </row>
    <row r="96" spans="1:26" ht="15.75">
      <c r="A96" s="2">
        <v>1584</v>
      </c>
      <c r="C96" s="2">
        <v>67.3</v>
      </c>
      <c r="D96" s="2">
        <v>75</v>
      </c>
      <c r="E96" s="2">
        <v>85.7</v>
      </c>
      <c r="F96" s="2">
        <v>94.3</v>
      </c>
      <c r="G96" s="2">
        <v>78.2</v>
      </c>
      <c r="J96" s="4">
        <f t="shared" si="16"/>
        <v>0</v>
      </c>
      <c r="K96" s="4">
        <f t="shared" si="17"/>
        <v>1.1892560523060611</v>
      </c>
      <c r="L96" s="4">
        <f t="shared" si="18"/>
        <v>1.325322495140484</v>
      </c>
      <c r="M96" s="4">
        <f t="shared" si="19"/>
        <v>1.5144018377805266</v>
      </c>
      <c r="N96" s="4">
        <f t="shared" si="20"/>
        <v>1.6663721505566353</v>
      </c>
      <c r="O96" s="4">
        <f t="shared" si="21"/>
        <v>1.3818695882664782</v>
      </c>
      <c r="P96" s="4">
        <f t="shared" si="22"/>
        <v>0</v>
      </c>
      <c r="R96" s="5">
        <f>+'Silver '!D243/4</f>
        <v>0.0859375</v>
      </c>
      <c r="T96" s="5">
        <f t="shared" si="23"/>
        <v>0</v>
      </c>
      <c r="U96" s="5">
        <f t="shared" si="24"/>
        <v>0.10220169199505214</v>
      </c>
      <c r="V96" s="5">
        <f t="shared" si="25"/>
        <v>0.11389490192613536</v>
      </c>
      <c r="W96" s="5">
        <f t="shared" si="26"/>
        <v>0.130143907934264</v>
      </c>
      <c r="X96" s="5">
        <f t="shared" si="27"/>
        <v>0.14320385668846086</v>
      </c>
      <c r="Y96" s="5">
        <f t="shared" si="28"/>
        <v>0.11875441774165046</v>
      </c>
      <c r="Z96" s="5">
        <f t="shared" si="29"/>
        <v>0</v>
      </c>
    </row>
    <row r="97" spans="1:26" ht="15.75">
      <c r="A97" s="2">
        <v>1585</v>
      </c>
      <c r="C97" s="2">
        <v>70</v>
      </c>
      <c r="D97" s="2">
        <v>75</v>
      </c>
      <c r="F97" s="2">
        <v>95</v>
      </c>
      <c r="G97" s="2">
        <v>82.3</v>
      </c>
      <c r="J97" s="4">
        <f t="shared" si="16"/>
        <v>0</v>
      </c>
      <c r="K97" s="4">
        <f t="shared" si="17"/>
        <v>1.2369676621311185</v>
      </c>
      <c r="L97" s="4">
        <f t="shared" si="18"/>
        <v>1.325322495140484</v>
      </c>
      <c r="M97" s="4">
        <f t="shared" si="19"/>
        <v>0</v>
      </c>
      <c r="N97" s="4">
        <f t="shared" si="20"/>
        <v>1.6787418271779466</v>
      </c>
      <c r="O97" s="4">
        <f t="shared" si="21"/>
        <v>1.454320551334158</v>
      </c>
      <c r="P97" s="4">
        <f t="shared" si="22"/>
        <v>0</v>
      </c>
      <c r="R97" s="5">
        <f>+'Silver '!D244/4</f>
        <v>0.0859375</v>
      </c>
      <c r="T97" s="5">
        <f t="shared" si="23"/>
        <v>0</v>
      </c>
      <c r="U97" s="5">
        <f t="shared" si="24"/>
        <v>0.106301908464393</v>
      </c>
      <c r="V97" s="5">
        <f t="shared" si="25"/>
        <v>0.11389490192613536</v>
      </c>
      <c r="W97" s="5">
        <f t="shared" si="26"/>
        <v>0</v>
      </c>
      <c r="X97" s="5">
        <f t="shared" si="27"/>
        <v>0.1442668757731048</v>
      </c>
      <c r="Y97" s="5">
        <f t="shared" si="28"/>
        <v>0.1249806723802792</v>
      </c>
      <c r="Z97" s="5">
        <f t="shared" si="29"/>
        <v>0</v>
      </c>
    </row>
    <row r="98" spans="1:26" ht="15.75">
      <c r="A98" s="2">
        <v>1586</v>
      </c>
      <c r="C98" s="2">
        <v>60</v>
      </c>
      <c r="D98" s="2">
        <v>75</v>
      </c>
      <c r="E98" s="2">
        <v>112.4</v>
      </c>
      <c r="F98" s="2">
        <v>87.4</v>
      </c>
      <c r="G98" s="2">
        <v>81.3</v>
      </c>
      <c r="J98" s="4">
        <f t="shared" si="16"/>
        <v>0</v>
      </c>
      <c r="K98" s="4">
        <f t="shared" si="17"/>
        <v>1.0602579961123872</v>
      </c>
      <c r="L98" s="4">
        <f t="shared" si="18"/>
        <v>1.325322495140484</v>
      </c>
      <c r="M98" s="4">
        <f t="shared" si="19"/>
        <v>1.986216646050539</v>
      </c>
      <c r="N98" s="4">
        <f t="shared" si="20"/>
        <v>1.544442481003711</v>
      </c>
      <c r="O98" s="4">
        <f t="shared" si="21"/>
        <v>1.4366495847322847</v>
      </c>
      <c r="P98" s="4">
        <f t="shared" si="22"/>
        <v>0</v>
      </c>
      <c r="R98" s="5">
        <f>+'Silver '!D245/4</f>
        <v>0.0859375</v>
      </c>
      <c r="T98" s="5">
        <f t="shared" si="23"/>
        <v>0</v>
      </c>
      <c r="U98" s="5">
        <f t="shared" si="24"/>
        <v>0.09111592154090828</v>
      </c>
      <c r="V98" s="5">
        <f t="shared" si="25"/>
        <v>0.11389490192613536</v>
      </c>
      <c r="W98" s="5">
        <f t="shared" si="26"/>
        <v>0.1706904930199682</v>
      </c>
      <c r="X98" s="5">
        <f t="shared" si="27"/>
        <v>0.1327255257112564</v>
      </c>
      <c r="Y98" s="5">
        <f t="shared" si="28"/>
        <v>0.12346207368793072</v>
      </c>
      <c r="Z98" s="5">
        <f t="shared" si="29"/>
        <v>0</v>
      </c>
    </row>
    <row r="99" spans="1:26" ht="15.75">
      <c r="A99" s="2">
        <v>1587</v>
      </c>
      <c r="C99" s="2">
        <v>52.4</v>
      </c>
      <c r="D99" s="2">
        <v>75</v>
      </c>
      <c r="E99" s="2">
        <v>99.8</v>
      </c>
      <c r="F99" s="2">
        <v>92.3</v>
      </c>
      <c r="G99" s="2">
        <v>82.5</v>
      </c>
      <c r="H99" s="2">
        <v>120</v>
      </c>
      <c r="J99" s="4">
        <f t="shared" si="16"/>
        <v>0</v>
      </c>
      <c r="K99" s="4">
        <f t="shared" si="17"/>
        <v>0.9259586499381516</v>
      </c>
      <c r="L99" s="4">
        <f t="shared" si="18"/>
        <v>1.325322495140484</v>
      </c>
      <c r="M99" s="4">
        <f t="shared" si="19"/>
        <v>1.7635624668669374</v>
      </c>
      <c r="N99" s="4">
        <f t="shared" si="20"/>
        <v>1.631030217352889</v>
      </c>
      <c r="O99" s="4">
        <f t="shared" si="21"/>
        <v>1.4578547446545325</v>
      </c>
      <c r="P99" s="4">
        <f t="shared" si="22"/>
        <v>2.0689655172413794</v>
      </c>
      <c r="R99" s="5">
        <f>+'Silver '!D246/4</f>
        <v>0.0859375</v>
      </c>
      <c r="T99" s="5">
        <f t="shared" si="23"/>
        <v>0</v>
      </c>
      <c r="U99" s="5">
        <f t="shared" si="24"/>
        <v>0.0795745714790599</v>
      </c>
      <c r="V99" s="5">
        <f t="shared" si="25"/>
        <v>0.11389490192613536</v>
      </c>
      <c r="W99" s="5">
        <f t="shared" si="26"/>
        <v>0.15155614949637744</v>
      </c>
      <c r="X99" s="5">
        <f t="shared" si="27"/>
        <v>0.1401666593037639</v>
      </c>
      <c r="Y99" s="5">
        <f t="shared" si="28"/>
        <v>0.1252843921187489</v>
      </c>
      <c r="Z99" s="5">
        <f t="shared" si="29"/>
        <v>0.17780172413793105</v>
      </c>
    </row>
    <row r="100" spans="1:26" ht="15.75">
      <c r="A100" s="2">
        <v>1588</v>
      </c>
      <c r="C100" s="2">
        <v>53.9</v>
      </c>
      <c r="D100" s="2">
        <v>79.6</v>
      </c>
      <c r="E100" s="2">
        <v>118.7</v>
      </c>
      <c r="F100" s="2">
        <v>95.4</v>
      </c>
      <c r="G100" s="2">
        <v>81.9</v>
      </c>
      <c r="H100" s="2">
        <v>150</v>
      </c>
      <c r="J100" s="4">
        <f t="shared" si="16"/>
        <v>0</v>
      </c>
      <c r="K100" s="4">
        <f t="shared" si="17"/>
        <v>0.9524650998409612</v>
      </c>
      <c r="L100" s="4">
        <f t="shared" si="18"/>
        <v>1.4066089415091003</v>
      </c>
      <c r="M100" s="4">
        <f t="shared" si="19"/>
        <v>2.0975437356423394</v>
      </c>
      <c r="N100" s="4">
        <f t="shared" si="20"/>
        <v>1.685810213818696</v>
      </c>
      <c r="O100" s="4">
        <f t="shared" si="21"/>
        <v>1.4472521646934087</v>
      </c>
      <c r="P100" s="4">
        <f t="shared" si="22"/>
        <v>2.586206896551724</v>
      </c>
      <c r="R100" s="5">
        <f>+'Silver '!D247/4</f>
        <v>0.0859375</v>
      </c>
      <c r="T100" s="5">
        <f t="shared" si="23"/>
        <v>0</v>
      </c>
      <c r="U100" s="5">
        <f t="shared" si="24"/>
        <v>0.0818524695175826</v>
      </c>
      <c r="V100" s="5">
        <f t="shared" si="25"/>
        <v>0.12088045591093831</v>
      </c>
      <c r="W100" s="5">
        <f t="shared" si="26"/>
        <v>0.18025766478176355</v>
      </c>
      <c r="X100" s="5">
        <f t="shared" si="27"/>
        <v>0.14487431525004418</v>
      </c>
      <c r="Y100" s="5">
        <f t="shared" si="28"/>
        <v>0.1243732329033398</v>
      </c>
      <c r="Z100" s="5">
        <f t="shared" si="29"/>
        <v>0.2222521551724138</v>
      </c>
    </row>
    <row r="101" spans="1:26" ht="15.75">
      <c r="A101" s="2">
        <v>1589</v>
      </c>
      <c r="D101" s="2">
        <v>83.3</v>
      </c>
      <c r="E101" s="2">
        <v>141.8</v>
      </c>
      <c r="F101" s="2">
        <v>95.5</v>
      </c>
      <c r="G101" s="2">
        <v>77.8</v>
      </c>
      <c r="H101" s="2">
        <v>149.7</v>
      </c>
      <c r="J101" s="4">
        <f t="shared" si="16"/>
        <v>0</v>
      </c>
      <c r="K101" s="4">
        <f t="shared" si="17"/>
        <v>0</v>
      </c>
      <c r="L101" s="4">
        <f t="shared" si="18"/>
        <v>1.471991517936031</v>
      </c>
      <c r="M101" s="4">
        <f t="shared" si="19"/>
        <v>2.5057430641456087</v>
      </c>
      <c r="N101" s="4">
        <f t="shared" si="20"/>
        <v>1.6875773104788832</v>
      </c>
      <c r="O101" s="4">
        <f t="shared" si="21"/>
        <v>1.3748012016257287</v>
      </c>
      <c r="P101" s="4">
        <f t="shared" si="22"/>
        <v>2.5810344827586205</v>
      </c>
      <c r="R101" s="5">
        <f>+'Silver '!D248/4</f>
        <v>0.0859375</v>
      </c>
      <c r="T101" s="5">
        <f t="shared" si="23"/>
        <v>0</v>
      </c>
      <c r="U101" s="5">
        <f t="shared" si="24"/>
        <v>0</v>
      </c>
      <c r="V101" s="5">
        <f t="shared" si="25"/>
        <v>0.12649927107262765</v>
      </c>
      <c r="W101" s="5">
        <f t="shared" si="26"/>
        <v>0.21533729457501324</v>
      </c>
      <c r="X101" s="5">
        <f t="shared" si="27"/>
        <v>0.145026175119279</v>
      </c>
      <c r="Y101" s="5">
        <f t="shared" si="28"/>
        <v>0.11814697826471106</v>
      </c>
      <c r="Z101" s="5">
        <f t="shared" si="29"/>
        <v>0.22180765086206894</v>
      </c>
    </row>
    <row r="102" spans="1:26" ht="15.75">
      <c r="A102" s="2">
        <v>1590</v>
      </c>
      <c r="B102" s="2">
        <v>90</v>
      </c>
      <c r="C102" s="2">
        <v>63.7</v>
      </c>
      <c r="D102" s="2">
        <v>84.8</v>
      </c>
      <c r="E102" s="2">
        <v>77.1</v>
      </c>
      <c r="F102" s="2">
        <v>94.3</v>
      </c>
      <c r="G102" s="2">
        <v>90</v>
      </c>
      <c r="J102" s="4">
        <f t="shared" si="16"/>
        <v>1.5903869941685809</v>
      </c>
      <c r="K102" s="4">
        <f t="shared" si="17"/>
        <v>1.125640572539318</v>
      </c>
      <c r="L102" s="4">
        <f t="shared" si="18"/>
        <v>1.4984979678388406</v>
      </c>
      <c r="M102" s="4">
        <f t="shared" si="19"/>
        <v>1.3624315250044177</v>
      </c>
      <c r="N102" s="4">
        <f t="shared" si="20"/>
        <v>1.6663721505566353</v>
      </c>
      <c r="O102" s="4">
        <f t="shared" si="21"/>
        <v>1.5903869941685809</v>
      </c>
      <c r="P102" s="4">
        <f t="shared" si="22"/>
        <v>0</v>
      </c>
      <c r="R102" s="5">
        <f>+'Silver '!D249/4</f>
        <v>0.0859375</v>
      </c>
      <c r="T102" s="5">
        <f t="shared" si="23"/>
        <v>0.1366738823113624</v>
      </c>
      <c r="U102" s="5">
        <f t="shared" si="24"/>
        <v>0.09673473670259763</v>
      </c>
      <c r="V102" s="5">
        <f t="shared" si="25"/>
        <v>0.12877716911115036</v>
      </c>
      <c r="W102" s="5">
        <f t="shared" si="26"/>
        <v>0.11708395918006714</v>
      </c>
      <c r="X102" s="5">
        <f t="shared" si="27"/>
        <v>0.14320385668846086</v>
      </c>
      <c r="Y102" s="5">
        <f t="shared" si="28"/>
        <v>0.1366738823113624</v>
      </c>
      <c r="Z102" s="5">
        <f t="shared" si="29"/>
        <v>0</v>
      </c>
    </row>
    <row r="103" spans="1:26" ht="15.75">
      <c r="A103" s="2">
        <v>1591</v>
      </c>
      <c r="E103" s="2">
        <v>156.9</v>
      </c>
      <c r="F103" s="2">
        <v>121.7</v>
      </c>
      <c r="G103" s="2">
        <v>48</v>
      </c>
      <c r="H103" s="2">
        <v>123.8</v>
      </c>
      <c r="J103" s="4">
        <f t="shared" si="16"/>
        <v>0</v>
      </c>
      <c r="K103" s="4">
        <f t="shared" si="17"/>
        <v>0</v>
      </c>
      <c r="L103" s="4">
        <f t="shared" si="18"/>
        <v>0</v>
      </c>
      <c r="M103" s="4">
        <f t="shared" si="19"/>
        <v>2.772574659833893</v>
      </c>
      <c r="N103" s="4">
        <f t="shared" si="20"/>
        <v>2.150556635447959</v>
      </c>
      <c r="O103" s="4">
        <f t="shared" si="21"/>
        <v>0.8482063968899098</v>
      </c>
      <c r="P103" s="4">
        <f t="shared" si="22"/>
        <v>2.1344827586206896</v>
      </c>
      <c r="R103" s="5">
        <f>+'Silver '!D250/4</f>
        <v>0.0859375</v>
      </c>
      <c r="T103" s="5">
        <f t="shared" si="23"/>
        <v>0</v>
      </c>
      <c r="U103" s="5">
        <f t="shared" si="24"/>
        <v>0</v>
      </c>
      <c r="V103" s="5">
        <f t="shared" si="25"/>
        <v>0</v>
      </c>
      <c r="W103" s="5">
        <f t="shared" si="26"/>
        <v>0.23826813482947518</v>
      </c>
      <c r="X103" s="5">
        <f t="shared" si="27"/>
        <v>0.18481346085880898</v>
      </c>
      <c r="Y103" s="5">
        <f t="shared" si="28"/>
        <v>0.07289273723272663</v>
      </c>
      <c r="Z103" s="5">
        <f t="shared" si="29"/>
        <v>0.1834321120689655</v>
      </c>
    </row>
    <row r="104" spans="1:26" ht="15.75">
      <c r="A104" s="2">
        <v>1592</v>
      </c>
      <c r="B104" s="2">
        <v>59</v>
      </c>
      <c r="D104" s="2">
        <v>65.4</v>
      </c>
      <c r="E104" s="2">
        <v>109.1</v>
      </c>
      <c r="F104" s="2">
        <v>90</v>
      </c>
      <c r="H104" s="2">
        <v>180</v>
      </c>
      <c r="J104" s="4">
        <f t="shared" si="16"/>
        <v>1.0425870295105142</v>
      </c>
      <c r="K104" s="4">
        <f t="shared" si="17"/>
        <v>0</v>
      </c>
      <c r="L104" s="4">
        <f t="shared" si="18"/>
        <v>1.1556812157625023</v>
      </c>
      <c r="M104" s="4">
        <f t="shared" si="19"/>
        <v>1.9279024562643574</v>
      </c>
      <c r="N104" s="4">
        <f t="shared" si="20"/>
        <v>1.5903869941685809</v>
      </c>
      <c r="O104" s="4">
        <f t="shared" si="21"/>
        <v>0</v>
      </c>
      <c r="P104" s="4">
        <f t="shared" si="22"/>
        <v>3.103448275862069</v>
      </c>
      <c r="R104" s="5">
        <f>+'Silver '!D251/4</f>
        <v>0.0859375</v>
      </c>
      <c r="T104" s="5">
        <f t="shared" si="23"/>
        <v>0.08959732284855981</v>
      </c>
      <c r="U104" s="5">
        <f t="shared" si="24"/>
        <v>0</v>
      </c>
      <c r="V104" s="5">
        <f t="shared" si="25"/>
        <v>0.09931635447959004</v>
      </c>
      <c r="W104" s="5">
        <f t="shared" si="26"/>
        <v>0.16567911733521823</v>
      </c>
      <c r="X104" s="5">
        <f t="shared" si="27"/>
        <v>0.1366738823113624</v>
      </c>
      <c r="Y104" s="5">
        <f t="shared" si="28"/>
        <v>0</v>
      </c>
      <c r="Z104" s="5">
        <f t="shared" si="29"/>
        <v>0.2667025862068966</v>
      </c>
    </row>
    <row r="105" spans="1:26" ht="15.75">
      <c r="A105" s="2">
        <v>1593</v>
      </c>
      <c r="C105" s="2">
        <v>45</v>
      </c>
      <c r="D105" s="2">
        <v>83.8</v>
      </c>
      <c r="E105" s="2">
        <v>113.4</v>
      </c>
      <c r="F105" s="2">
        <v>99.9</v>
      </c>
      <c r="H105" s="2">
        <v>255</v>
      </c>
      <c r="J105" s="4">
        <f t="shared" si="16"/>
        <v>0</v>
      </c>
      <c r="K105" s="4">
        <f t="shared" si="17"/>
        <v>0.7951934970842904</v>
      </c>
      <c r="L105" s="4">
        <f t="shared" si="18"/>
        <v>1.4808270012369675</v>
      </c>
      <c r="M105" s="4">
        <f t="shared" si="19"/>
        <v>2.003887612652412</v>
      </c>
      <c r="N105" s="4">
        <f t="shared" si="20"/>
        <v>1.765329563527125</v>
      </c>
      <c r="O105" s="4">
        <f t="shared" si="21"/>
        <v>0</v>
      </c>
      <c r="P105" s="4">
        <f t="shared" si="22"/>
        <v>4.396551724137931</v>
      </c>
      <c r="R105" s="5">
        <f>+'Silver '!D252/4</f>
        <v>0.0859375</v>
      </c>
      <c r="T105" s="5">
        <f t="shared" si="23"/>
        <v>0</v>
      </c>
      <c r="U105" s="5">
        <f t="shared" si="24"/>
        <v>0.0683369411556812</v>
      </c>
      <c r="V105" s="5">
        <f t="shared" si="25"/>
        <v>0.1272585704188019</v>
      </c>
      <c r="W105" s="5">
        <f t="shared" si="26"/>
        <v>0.17220909171231666</v>
      </c>
      <c r="X105" s="5">
        <f t="shared" si="27"/>
        <v>0.1517080093656123</v>
      </c>
      <c r="Y105" s="5">
        <f t="shared" si="28"/>
        <v>0</v>
      </c>
      <c r="Z105" s="5">
        <f t="shared" si="29"/>
        <v>0.3778286637931034</v>
      </c>
    </row>
    <row r="106" spans="1:26" ht="15.75">
      <c r="A106" s="2">
        <v>1594</v>
      </c>
      <c r="C106" s="2">
        <v>90</v>
      </c>
      <c r="E106" s="2">
        <v>154</v>
      </c>
      <c r="F106" s="2">
        <v>105.8</v>
      </c>
      <c r="J106" s="4">
        <f t="shared" si="16"/>
        <v>0</v>
      </c>
      <c r="K106" s="4">
        <f t="shared" si="17"/>
        <v>1.5903869941685809</v>
      </c>
      <c r="L106" s="4">
        <f t="shared" si="18"/>
        <v>0</v>
      </c>
      <c r="M106" s="4">
        <f t="shared" si="19"/>
        <v>2.721328856688461</v>
      </c>
      <c r="N106" s="4">
        <f t="shared" si="20"/>
        <v>1.8695882664781762</v>
      </c>
      <c r="O106" s="4">
        <f t="shared" si="21"/>
        <v>0</v>
      </c>
      <c r="P106" s="4">
        <f t="shared" si="22"/>
        <v>0</v>
      </c>
      <c r="R106" s="5">
        <f>+'Silver '!D253/4</f>
        <v>0.0859375</v>
      </c>
      <c r="T106" s="5">
        <f t="shared" si="23"/>
        <v>0</v>
      </c>
      <c r="U106" s="5">
        <f t="shared" si="24"/>
        <v>0.1366738823113624</v>
      </c>
      <c r="V106" s="5">
        <f t="shared" si="25"/>
        <v>0</v>
      </c>
      <c r="W106" s="5">
        <f t="shared" si="26"/>
        <v>0.2338641986216646</v>
      </c>
      <c r="X106" s="5">
        <f t="shared" si="27"/>
        <v>0.16066774165046827</v>
      </c>
      <c r="Y106" s="5">
        <f t="shared" si="28"/>
        <v>0</v>
      </c>
      <c r="Z106" s="5">
        <f t="shared" si="29"/>
        <v>0</v>
      </c>
    </row>
    <row r="107" spans="1:26" ht="15.75">
      <c r="A107" s="2">
        <v>1595</v>
      </c>
      <c r="C107" s="2">
        <v>82.5</v>
      </c>
      <c r="D107" s="2">
        <v>115.3</v>
      </c>
      <c r="E107" s="2">
        <v>154.3</v>
      </c>
      <c r="F107" s="2">
        <v>105.2</v>
      </c>
      <c r="J107" s="4">
        <f t="shared" si="16"/>
        <v>0</v>
      </c>
      <c r="K107" s="4">
        <f t="shared" si="17"/>
        <v>1.4578547446545325</v>
      </c>
      <c r="L107" s="4">
        <f t="shared" si="18"/>
        <v>2.0374624491959707</v>
      </c>
      <c r="M107" s="4">
        <f t="shared" si="19"/>
        <v>2.726630146669023</v>
      </c>
      <c r="N107" s="4">
        <f t="shared" si="20"/>
        <v>1.8589856865170524</v>
      </c>
      <c r="O107" s="4">
        <f t="shared" si="21"/>
        <v>0</v>
      </c>
      <c r="P107" s="4">
        <f t="shared" si="22"/>
        <v>0</v>
      </c>
      <c r="R107" s="5">
        <f>+'Silver '!D254/4</f>
        <v>0.0833475</v>
      </c>
      <c r="T107" s="5">
        <f t="shared" si="23"/>
        <v>0</v>
      </c>
      <c r="U107" s="5">
        <f t="shared" si="24"/>
        <v>0.12150854833009365</v>
      </c>
      <c r="V107" s="5">
        <f t="shared" si="25"/>
        <v>0.16981740148436117</v>
      </c>
      <c r="W107" s="5">
        <f t="shared" si="26"/>
        <v>0.2272578061494964</v>
      </c>
      <c r="X107" s="5">
        <f t="shared" si="27"/>
        <v>0.15494180950698003</v>
      </c>
      <c r="Y107" s="5">
        <f t="shared" si="28"/>
        <v>0</v>
      </c>
      <c r="Z107" s="5">
        <f t="shared" si="29"/>
        <v>0</v>
      </c>
    </row>
    <row r="108" spans="1:26" ht="15.75">
      <c r="A108" s="2">
        <v>1596</v>
      </c>
      <c r="B108" s="2">
        <v>71.3</v>
      </c>
      <c r="C108" s="2">
        <v>67.5</v>
      </c>
      <c r="D108" s="2">
        <v>102.1</v>
      </c>
      <c r="E108" s="2">
        <v>154.3</v>
      </c>
      <c r="F108" s="2">
        <v>91.3</v>
      </c>
      <c r="H108" s="2">
        <v>90</v>
      </c>
      <c r="J108" s="4">
        <f t="shared" si="16"/>
        <v>1.2599399187135536</v>
      </c>
      <c r="K108" s="4">
        <f t="shared" si="17"/>
        <v>1.1927902456264357</v>
      </c>
      <c r="L108" s="4">
        <f t="shared" si="18"/>
        <v>1.8042056900512455</v>
      </c>
      <c r="M108" s="4">
        <f t="shared" si="19"/>
        <v>2.726630146669023</v>
      </c>
      <c r="N108" s="4">
        <f t="shared" si="20"/>
        <v>1.613359250751016</v>
      </c>
      <c r="O108" s="4">
        <f t="shared" si="21"/>
        <v>0</v>
      </c>
      <c r="P108" s="4">
        <f t="shared" si="22"/>
        <v>1.5517241379310345</v>
      </c>
      <c r="R108" s="5">
        <f>+'Silver '!D255/4</f>
        <v>0.080565</v>
      </c>
      <c r="T108" s="5">
        <f t="shared" si="23"/>
        <v>0.10150705955115744</v>
      </c>
      <c r="U108" s="5">
        <f t="shared" si="24"/>
        <v>0.09609714613889378</v>
      </c>
      <c r="V108" s="5">
        <f t="shared" si="25"/>
        <v>0.1453558314189786</v>
      </c>
      <c r="W108" s="5">
        <f t="shared" si="26"/>
        <v>0.2196709577663898</v>
      </c>
      <c r="X108" s="5">
        <f t="shared" si="27"/>
        <v>0.1299802880367556</v>
      </c>
      <c r="Y108" s="5">
        <f t="shared" si="28"/>
        <v>0</v>
      </c>
      <c r="Z108" s="5">
        <f t="shared" si="29"/>
        <v>0.12501465517241378</v>
      </c>
    </row>
    <row r="109" spans="1:26" ht="15.75">
      <c r="A109" s="2">
        <v>1597</v>
      </c>
      <c r="D109" s="2">
        <v>93.4</v>
      </c>
      <c r="E109" s="2">
        <v>154.3</v>
      </c>
      <c r="F109" s="2">
        <v>96.5</v>
      </c>
      <c r="J109" s="4">
        <f t="shared" si="16"/>
        <v>0</v>
      </c>
      <c r="K109" s="4">
        <f t="shared" si="17"/>
        <v>0</v>
      </c>
      <c r="L109" s="4">
        <f t="shared" si="18"/>
        <v>1.6504682806149495</v>
      </c>
      <c r="M109" s="4">
        <f t="shared" si="19"/>
        <v>2.726630146669023</v>
      </c>
      <c r="N109" s="4">
        <f t="shared" si="20"/>
        <v>1.7052482770807562</v>
      </c>
      <c r="O109" s="4">
        <f t="shared" si="21"/>
        <v>0</v>
      </c>
      <c r="P109" s="4">
        <f t="shared" si="22"/>
        <v>0</v>
      </c>
      <c r="R109" s="5">
        <f>+'Silver '!D256/4</f>
        <v>0.080565</v>
      </c>
      <c r="T109" s="5">
        <f t="shared" si="23"/>
        <v>0</v>
      </c>
      <c r="U109" s="5">
        <f t="shared" si="24"/>
        <v>0</v>
      </c>
      <c r="V109" s="5">
        <f t="shared" si="25"/>
        <v>0.1329699770277434</v>
      </c>
      <c r="W109" s="5">
        <f t="shared" si="26"/>
        <v>0.2196709577663898</v>
      </c>
      <c r="X109" s="5">
        <f t="shared" si="27"/>
        <v>0.13738332744301113</v>
      </c>
      <c r="Y109" s="5">
        <f t="shared" si="28"/>
        <v>0</v>
      </c>
      <c r="Z109" s="5">
        <f t="shared" si="29"/>
        <v>0</v>
      </c>
    </row>
    <row r="110" spans="1:26" ht="15.75">
      <c r="A110" s="2">
        <v>1598</v>
      </c>
      <c r="B110" s="2">
        <v>86.3</v>
      </c>
      <c r="C110" s="2">
        <v>60</v>
      </c>
      <c r="D110" s="2">
        <v>100.4</v>
      </c>
      <c r="E110" s="2">
        <v>154.3</v>
      </c>
      <c r="F110" s="2">
        <v>109.7</v>
      </c>
      <c r="H110" s="2">
        <v>116.3</v>
      </c>
      <c r="J110" s="4">
        <f t="shared" si="16"/>
        <v>1.5250044177416504</v>
      </c>
      <c r="K110" s="4">
        <f t="shared" si="17"/>
        <v>1.0602579961123872</v>
      </c>
      <c r="L110" s="4">
        <f t="shared" si="18"/>
        <v>1.7741650468280614</v>
      </c>
      <c r="M110" s="4">
        <f t="shared" si="19"/>
        <v>2.726630146669023</v>
      </c>
      <c r="N110" s="4">
        <f t="shared" si="20"/>
        <v>1.9385050362254814</v>
      </c>
      <c r="O110" s="4">
        <f t="shared" si="21"/>
        <v>0</v>
      </c>
      <c r="P110" s="4">
        <f t="shared" si="22"/>
        <v>2.0051724137931033</v>
      </c>
      <c r="R110" s="5">
        <f>+'Silver '!D257/4</f>
        <v>0.080565</v>
      </c>
      <c r="T110" s="5">
        <f t="shared" si="23"/>
        <v>0.12286198091535606</v>
      </c>
      <c r="U110" s="5">
        <f t="shared" si="24"/>
        <v>0.08541968545679447</v>
      </c>
      <c r="V110" s="5">
        <f t="shared" si="25"/>
        <v>0.14293560699770277</v>
      </c>
      <c r="W110" s="5">
        <f t="shared" si="26"/>
        <v>0.2196709577663898</v>
      </c>
      <c r="X110" s="5">
        <f t="shared" si="27"/>
        <v>0.1561756582435059</v>
      </c>
      <c r="Y110" s="5">
        <f t="shared" si="28"/>
        <v>0</v>
      </c>
      <c r="Z110" s="5">
        <f t="shared" si="29"/>
        <v>0.16154671551724137</v>
      </c>
    </row>
    <row r="111" spans="1:26" ht="15.75">
      <c r="A111" s="2">
        <v>1599</v>
      </c>
      <c r="C111" s="2">
        <v>69.4</v>
      </c>
      <c r="D111" s="2">
        <v>134.7</v>
      </c>
      <c r="E111" s="2">
        <v>163.9</v>
      </c>
      <c r="F111" s="2">
        <v>107.4</v>
      </c>
      <c r="H111" s="2">
        <v>165</v>
      </c>
      <c r="J111" s="4">
        <f t="shared" si="16"/>
        <v>0</v>
      </c>
      <c r="K111" s="4">
        <f t="shared" si="17"/>
        <v>1.2263650821699947</v>
      </c>
      <c r="L111" s="4">
        <f t="shared" si="18"/>
        <v>2.3802792012723093</v>
      </c>
      <c r="M111" s="4">
        <f t="shared" si="19"/>
        <v>2.896271426047005</v>
      </c>
      <c r="N111" s="4">
        <f t="shared" si="20"/>
        <v>1.8978618130411733</v>
      </c>
      <c r="O111" s="4">
        <f t="shared" si="21"/>
        <v>0</v>
      </c>
      <c r="P111" s="4">
        <f t="shared" si="22"/>
        <v>2.8448275862068964</v>
      </c>
      <c r="R111" s="5">
        <f>+'Silver '!D258/4</f>
        <v>0.080565</v>
      </c>
      <c r="T111" s="5">
        <f t="shared" si="23"/>
        <v>0</v>
      </c>
      <c r="U111" s="5">
        <f t="shared" si="24"/>
        <v>0.09880210284502562</v>
      </c>
      <c r="V111" s="5">
        <f t="shared" si="25"/>
        <v>0.1917671938505036</v>
      </c>
      <c r="W111" s="5">
        <f t="shared" si="26"/>
        <v>0.23333810743947694</v>
      </c>
      <c r="X111" s="5">
        <f t="shared" si="27"/>
        <v>0.1529012369676621</v>
      </c>
      <c r="Y111" s="5">
        <f t="shared" si="28"/>
        <v>0</v>
      </c>
      <c r="Z111" s="5">
        <f t="shared" si="29"/>
        <v>0.2291935344827586</v>
      </c>
    </row>
    <row r="112" spans="1:26" ht="15.75">
      <c r="A112" s="2">
        <v>1600</v>
      </c>
      <c r="C112" s="2">
        <v>88.1</v>
      </c>
      <c r="D112" s="2">
        <v>75.2</v>
      </c>
      <c r="E112" s="2">
        <v>168.9</v>
      </c>
      <c r="F112" s="2">
        <v>106.9</v>
      </c>
      <c r="H112" s="2">
        <v>100.3</v>
      </c>
      <c r="J112" s="4">
        <f t="shared" si="16"/>
        <v>0</v>
      </c>
      <c r="K112" s="4">
        <f t="shared" si="17"/>
        <v>1.5568121576250218</v>
      </c>
      <c r="L112" s="4">
        <f t="shared" si="18"/>
        <v>1.3288566884608588</v>
      </c>
      <c r="M112" s="4">
        <f t="shared" si="19"/>
        <v>2.98462625905637</v>
      </c>
      <c r="N112" s="4">
        <f t="shared" si="20"/>
        <v>1.8890263297402368</v>
      </c>
      <c r="O112" s="4">
        <f t="shared" si="21"/>
        <v>0</v>
      </c>
      <c r="P112" s="4">
        <f t="shared" si="22"/>
        <v>1.7293103448275862</v>
      </c>
      <c r="R112" s="5">
        <f>+'Silver '!D259/4</f>
        <v>0.080565</v>
      </c>
      <c r="T112" s="5">
        <f t="shared" si="23"/>
        <v>0</v>
      </c>
      <c r="U112" s="5">
        <f t="shared" si="24"/>
        <v>0.1254245714790599</v>
      </c>
      <c r="V112" s="5">
        <f t="shared" si="25"/>
        <v>0.10705933910584908</v>
      </c>
      <c r="W112" s="5">
        <f t="shared" si="26"/>
        <v>0.24045641456087646</v>
      </c>
      <c r="X112" s="5">
        <f t="shared" si="27"/>
        <v>0.15218940625552216</v>
      </c>
      <c r="Y112" s="5">
        <f t="shared" si="28"/>
        <v>0</v>
      </c>
      <c r="Z112" s="5">
        <f t="shared" si="29"/>
        <v>0.13932188793103448</v>
      </c>
    </row>
    <row r="113" spans="1:26" ht="15.75">
      <c r="A113" s="2">
        <v>1601</v>
      </c>
      <c r="B113" s="2">
        <v>112.5</v>
      </c>
      <c r="C113" s="2">
        <v>90</v>
      </c>
      <c r="D113" s="2">
        <v>118.9</v>
      </c>
      <c r="E113" s="2">
        <v>185.3</v>
      </c>
      <c r="F113" s="2">
        <v>125.2</v>
      </c>
      <c r="H113" s="2">
        <v>168.9</v>
      </c>
      <c r="J113" s="4">
        <f t="shared" si="16"/>
        <v>1.987983742710726</v>
      </c>
      <c r="K113" s="4">
        <f t="shared" si="17"/>
        <v>1.5903869941685809</v>
      </c>
      <c r="L113" s="4">
        <f t="shared" si="18"/>
        <v>2.1010779289627144</v>
      </c>
      <c r="M113" s="4">
        <f t="shared" si="19"/>
        <v>3.2744301113270895</v>
      </c>
      <c r="N113" s="4">
        <f t="shared" si="20"/>
        <v>2.2124050185545148</v>
      </c>
      <c r="O113" s="4">
        <f t="shared" si="21"/>
        <v>0</v>
      </c>
      <c r="P113" s="4">
        <f t="shared" si="22"/>
        <v>2.9120689655172414</v>
      </c>
      <c r="R113" s="5">
        <f>+'Silver '!D260/4</f>
        <v>0.080565</v>
      </c>
      <c r="T113" s="5">
        <f t="shared" si="23"/>
        <v>0.16016191023148965</v>
      </c>
      <c r="U113" s="5">
        <f t="shared" si="24"/>
        <v>0.12812952818519172</v>
      </c>
      <c r="V113" s="5">
        <f t="shared" si="25"/>
        <v>0.16927334334688107</v>
      </c>
      <c r="W113" s="5">
        <f t="shared" si="26"/>
        <v>0.263804461919067</v>
      </c>
      <c r="X113" s="5">
        <f t="shared" si="27"/>
        <v>0.17824241031984447</v>
      </c>
      <c r="Y113" s="5">
        <f t="shared" si="28"/>
        <v>0</v>
      </c>
      <c r="Z113" s="5">
        <f t="shared" si="29"/>
        <v>0.23461083620689654</v>
      </c>
    </row>
    <row r="114" spans="1:26" ht="15.75">
      <c r="A114" s="2">
        <v>1602</v>
      </c>
      <c r="B114" s="2">
        <v>99.3</v>
      </c>
      <c r="C114" s="2">
        <v>84.9</v>
      </c>
      <c r="D114" s="2">
        <v>112.2</v>
      </c>
      <c r="E114" s="2">
        <v>173.1</v>
      </c>
      <c r="F114" s="2">
        <v>107.1</v>
      </c>
      <c r="G114" s="2">
        <v>73.8</v>
      </c>
      <c r="J114" s="4">
        <f t="shared" si="16"/>
        <v>1.7547269835660009</v>
      </c>
      <c r="K114" s="4">
        <f t="shared" si="17"/>
        <v>1.500265064499028</v>
      </c>
      <c r="L114" s="4">
        <f t="shared" si="18"/>
        <v>1.9826824527301643</v>
      </c>
      <c r="M114" s="4">
        <f t="shared" si="19"/>
        <v>3.0588443187842373</v>
      </c>
      <c r="N114" s="4">
        <f t="shared" si="20"/>
        <v>1.8925605230606113</v>
      </c>
      <c r="O114" s="4">
        <f t="shared" si="21"/>
        <v>1.3041173352182363</v>
      </c>
      <c r="P114" s="4">
        <f t="shared" si="22"/>
        <v>0</v>
      </c>
      <c r="R114" s="5">
        <f>+'Silver '!D261/4</f>
        <v>0.080565</v>
      </c>
      <c r="T114" s="5">
        <f t="shared" si="23"/>
        <v>0.14136957943099485</v>
      </c>
      <c r="U114" s="5">
        <f t="shared" si="24"/>
        <v>0.12086885492136419</v>
      </c>
      <c r="V114" s="5">
        <f t="shared" si="25"/>
        <v>0.15973481180420568</v>
      </c>
      <c r="W114" s="5">
        <f t="shared" si="26"/>
        <v>0.24643579254285208</v>
      </c>
      <c r="X114" s="5">
        <f t="shared" si="27"/>
        <v>0.15247413854037814</v>
      </c>
      <c r="Y114" s="5">
        <f t="shared" si="28"/>
        <v>0.1050662131118572</v>
      </c>
      <c r="Z114" s="5">
        <f t="shared" si="29"/>
        <v>0</v>
      </c>
    </row>
    <row r="115" spans="1:26" ht="15.75">
      <c r="A115" s="2">
        <v>1603</v>
      </c>
      <c r="B115" s="2">
        <v>88.5</v>
      </c>
      <c r="C115" s="2">
        <v>45</v>
      </c>
      <c r="D115" s="2">
        <v>115.2</v>
      </c>
      <c r="E115" s="2">
        <v>173.6</v>
      </c>
      <c r="F115" s="2">
        <v>101.9</v>
      </c>
      <c r="H115" s="2">
        <v>157.4</v>
      </c>
      <c r="J115" s="4">
        <f t="shared" si="16"/>
        <v>1.5638805442657713</v>
      </c>
      <c r="K115" s="4">
        <f t="shared" si="17"/>
        <v>0.7951934970842904</v>
      </c>
      <c r="L115" s="4">
        <f t="shared" si="18"/>
        <v>2.0356953525357837</v>
      </c>
      <c r="M115" s="4">
        <f t="shared" si="19"/>
        <v>3.067679802085174</v>
      </c>
      <c r="N115" s="4">
        <f t="shared" si="20"/>
        <v>1.8006714967308712</v>
      </c>
      <c r="O115" s="4">
        <f t="shared" si="21"/>
        <v>0</v>
      </c>
      <c r="P115" s="4">
        <f t="shared" si="22"/>
        <v>2.713793103448276</v>
      </c>
      <c r="R115" s="5">
        <f>+'Silver '!D262/4</f>
        <v>0.0786</v>
      </c>
      <c r="T115" s="5">
        <f t="shared" si="23"/>
        <v>0.12292101077928963</v>
      </c>
      <c r="U115" s="5">
        <f t="shared" si="24"/>
        <v>0.06250220887082523</v>
      </c>
      <c r="V115" s="5">
        <f t="shared" si="25"/>
        <v>0.1600056547093126</v>
      </c>
      <c r="W115" s="5">
        <f t="shared" si="26"/>
        <v>0.24111963244389467</v>
      </c>
      <c r="X115" s="5">
        <f t="shared" si="27"/>
        <v>0.14153277964304647</v>
      </c>
      <c r="Y115" s="5">
        <f t="shared" si="28"/>
        <v>0</v>
      </c>
      <c r="Z115" s="5">
        <f t="shared" si="29"/>
        <v>0.2133041379310345</v>
      </c>
    </row>
    <row r="116" spans="1:26" ht="15.75">
      <c r="A116" s="2">
        <v>1604</v>
      </c>
      <c r="B116" s="2">
        <v>82.5</v>
      </c>
      <c r="C116" s="2">
        <v>75</v>
      </c>
      <c r="D116" s="2">
        <v>102.9</v>
      </c>
      <c r="E116" s="2">
        <v>170.6</v>
      </c>
      <c r="H116" s="2">
        <v>97.3</v>
      </c>
      <c r="J116" s="4">
        <f t="shared" si="16"/>
        <v>1.4578547446545325</v>
      </c>
      <c r="K116" s="4">
        <f t="shared" si="17"/>
        <v>1.325322495140484</v>
      </c>
      <c r="L116" s="4">
        <f t="shared" si="18"/>
        <v>1.8183424633327443</v>
      </c>
      <c r="M116" s="4">
        <f t="shared" si="19"/>
        <v>3.0146669022795543</v>
      </c>
      <c r="N116" s="4">
        <f t="shared" si="20"/>
        <v>0</v>
      </c>
      <c r="O116" s="4">
        <f t="shared" si="21"/>
        <v>0</v>
      </c>
      <c r="P116" s="4">
        <f t="shared" si="22"/>
        <v>1.6775862068965517</v>
      </c>
      <c r="R116" s="5">
        <f>+'Silver '!D263/4</f>
        <v>0.0786</v>
      </c>
      <c r="T116" s="5">
        <f t="shared" si="23"/>
        <v>0.11458738292984626</v>
      </c>
      <c r="U116" s="5">
        <f t="shared" si="24"/>
        <v>0.10417034811804204</v>
      </c>
      <c r="V116" s="5">
        <f t="shared" si="25"/>
        <v>0.14292171761795372</v>
      </c>
      <c r="W116" s="5">
        <f t="shared" si="26"/>
        <v>0.23695281851917296</v>
      </c>
      <c r="X116" s="5">
        <f t="shared" si="27"/>
        <v>0</v>
      </c>
      <c r="Y116" s="5">
        <f t="shared" si="28"/>
        <v>0</v>
      </c>
      <c r="Z116" s="5">
        <f t="shared" si="29"/>
        <v>0.13185827586206897</v>
      </c>
    </row>
    <row r="117" spans="1:26" ht="15.75">
      <c r="A117" s="2">
        <v>1605</v>
      </c>
      <c r="B117" s="2">
        <v>135</v>
      </c>
      <c r="C117" s="2">
        <v>70</v>
      </c>
      <c r="D117" s="2">
        <v>97.9</v>
      </c>
      <c r="H117" s="2">
        <v>113.5</v>
      </c>
      <c r="J117" s="4">
        <f t="shared" si="16"/>
        <v>2.3855804912528713</v>
      </c>
      <c r="K117" s="4">
        <f t="shared" si="17"/>
        <v>1.2369676621311185</v>
      </c>
      <c r="L117" s="4">
        <f t="shared" si="18"/>
        <v>1.7299876303233788</v>
      </c>
      <c r="M117" s="4">
        <f t="shared" si="19"/>
        <v>0</v>
      </c>
      <c r="N117" s="4">
        <f t="shared" si="20"/>
        <v>0</v>
      </c>
      <c r="O117" s="4">
        <f t="shared" si="21"/>
        <v>0</v>
      </c>
      <c r="P117" s="4">
        <f t="shared" si="22"/>
        <v>1.956896551724138</v>
      </c>
      <c r="R117" s="5">
        <f>+'Silver '!D264/4</f>
        <v>0.077965</v>
      </c>
      <c r="T117" s="5">
        <f t="shared" si="23"/>
        <v>0.18599178300053013</v>
      </c>
      <c r="U117" s="5">
        <f t="shared" si="24"/>
        <v>0.09644018377805266</v>
      </c>
      <c r="V117" s="5">
        <f t="shared" si="25"/>
        <v>0.13487848559816223</v>
      </c>
      <c r="W117" s="5">
        <f t="shared" si="26"/>
        <v>0</v>
      </c>
      <c r="X117" s="5">
        <f t="shared" si="27"/>
        <v>0</v>
      </c>
      <c r="Y117" s="5">
        <f t="shared" si="28"/>
        <v>0</v>
      </c>
      <c r="Z117" s="5">
        <f t="shared" si="29"/>
        <v>0.15256943965517242</v>
      </c>
    </row>
    <row r="118" spans="1:26" ht="15.75">
      <c r="A118" s="2">
        <v>1606</v>
      </c>
      <c r="C118" s="2">
        <v>60</v>
      </c>
      <c r="D118" s="2">
        <v>100.2</v>
      </c>
      <c r="E118" s="2">
        <v>154.3</v>
      </c>
      <c r="H118" s="2">
        <v>118.7</v>
      </c>
      <c r="J118" s="4">
        <f t="shared" si="16"/>
        <v>0</v>
      </c>
      <c r="K118" s="4">
        <f t="shared" si="17"/>
        <v>1.0602579961123872</v>
      </c>
      <c r="L118" s="4">
        <f t="shared" si="18"/>
        <v>1.770630853507687</v>
      </c>
      <c r="M118" s="4">
        <f t="shared" si="19"/>
        <v>2.726630146669023</v>
      </c>
      <c r="N118" s="4">
        <f t="shared" si="20"/>
        <v>0</v>
      </c>
      <c r="O118" s="4">
        <f t="shared" si="21"/>
        <v>0</v>
      </c>
      <c r="P118" s="4">
        <f t="shared" si="22"/>
        <v>2.046551724137931</v>
      </c>
      <c r="R118" s="5">
        <f>+'Silver '!D265/4</f>
        <v>0.07673</v>
      </c>
      <c r="T118" s="5">
        <f t="shared" si="23"/>
        <v>0</v>
      </c>
      <c r="U118" s="5">
        <f t="shared" si="24"/>
        <v>0.08135359604170347</v>
      </c>
      <c r="V118" s="5">
        <f t="shared" si="25"/>
        <v>0.13586050538964484</v>
      </c>
      <c r="W118" s="5">
        <f t="shared" si="26"/>
        <v>0.20921433115391413</v>
      </c>
      <c r="X118" s="5">
        <f t="shared" si="27"/>
        <v>0</v>
      </c>
      <c r="Y118" s="5">
        <f t="shared" si="28"/>
        <v>0</v>
      </c>
      <c r="Z118" s="5">
        <f t="shared" si="29"/>
        <v>0.15703191379310347</v>
      </c>
    </row>
    <row r="119" spans="1:26" ht="15.75">
      <c r="A119" s="2">
        <v>1607</v>
      </c>
      <c r="B119" s="2">
        <v>105</v>
      </c>
      <c r="C119" s="2">
        <v>60</v>
      </c>
      <c r="D119" s="2">
        <v>76.3</v>
      </c>
      <c r="H119" s="2">
        <v>132.5</v>
      </c>
      <c r="J119" s="4">
        <f t="shared" si="16"/>
        <v>1.8554514931966777</v>
      </c>
      <c r="K119" s="4">
        <f t="shared" si="17"/>
        <v>1.0602579961123872</v>
      </c>
      <c r="L119" s="4">
        <f t="shared" si="18"/>
        <v>1.3482947517229191</v>
      </c>
      <c r="M119" s="4">
        <f t="shared" si="19"/>
        <v>0</v>
      </c>
      <c r="N119" s="4">
        <f t="shared" si="20"/>
        <v>0</v>
      </c>
      <c r="O119" s="4">
        <f t="shared" si="21"/>
        <v>0</v>
      </c>
      <c r="P119" s="4">
        <f t="shared" si="22"/>
        <v>2.2844827586206895</v>
      </c>
      <c r="R119" s="5">
        <f>+'Silver '!D266/4</f>
        <v>0.07673</v>
      </c>
      <c r="T119" s="5">
        <f t="shared" si="23"/>
        <v>0.1423687930729811</v>
      </c>
      <c r="U119" s="5">
        <f t="shared" si="24"/>
        <v>0.08135359604170347</v>
      </c>
      <c r="V119" s="5">
        <f t="shared" si="25"/>
        <v>0.10345465629969959</v>
      </c>
      <c r="W119" s="5">
        <f t="shared" si="26"/>
        <v>0</v>
      </c>
      <c r="X119" s="5">
        <f t="shared" si="27"/>
        <v>0</v>
      </c>
      <c r="Y119" s="5">
        <f t="shared" si="28"/>
        <v>0</v>
      </c>
      <c r="Z119" s="5">
        <f t="shared" si="29"/>
        <v>0.17528836206896553</v>
      </c>
    </row>
    <row r="120" spans="1:26" ht="15.75">
      <c r="A120" s="2">
        <v>1608</v>
      </c>
      <c r="D120" s="2">
        <v>96.3</v>
      </c>
      <c r="E120" s="2">
        <v>162.9</v>
      </c>
      <c r="H120" s="2">
        <v>120</v>
      </c>
      <c r="J120" s="4">
        <f t="shared" si="16"/>
        <v>0</v>
      </c>
      <c r="K120" s="4">
        <f t="shared" si="17"/>
        <v>0</v>
      </c>
      <c r="L120" s="4">
        <f t="shared" si="18"/>
        <v>1.7017140837603815</v>
      </c>
      <c r="M120" s="4">
        <f t="shared" si="19"/>
        <v>2.8786004594451318</v>
      </c>
      <c r="N120" s="4">
        <f t="shared" si="20"/>
        <v>0</v>
      </c>
      <c r="O120" s="4">
        <f t="shared" si="21"/>
        <v>0</v>
      </c>
      <c r="P120" s="4">
        <f t="shared" si="22"/>
        <v>2.0689655172413794</v>
      </c>
      <c r="R120" s="5">
        <f>+'Silver '!D267/4</f>
        <v>0.07673</v>
      </c>
      <c r="T120" s="5">
        <f t="shared" si="23"/>
        <v>0</v>
      </c>
      <c r="U120" s="5">
        <f t="shared" si="24"/>
        <v>0</v>
      </c>
      <c r="V120" s="5">
        <f t="shared" si="25"/>
        <v>0.1305725216469341</v>
      </c>
      <c r="W120" s="5">
        <f t="shared" si="26"/>
        <v>0.22087501325322498</v>
      </c>
      <c r="X120" s="5">
        <f t="shared" si="27"/>
        <v>0</v>
      </c>
      <c r="Y120" s="5">
        <f t="shared" si="28"/>
        <v>0</v>
      </c>
      <c r="Z120" s="5">
        <f t="shared" si="29"/>
        <v>0.15875172413793107</v>
      </c>
    </row>
    <row r="121" spans="1:26" ht="15.75">
      <c r="A121" s="2">
        <v>1609</v>
      </c>
      <c r="B121" s="2">
        <v>120.6</v>
      </c>
      <c r="D121" s="2">
        <v>105</v>
      </c>
      <c r="E121" s="2">
        <v>168</v>
      </c>
      <c r="H121" s="2">
        <v>105</v>
      </c>
      <c r="J121" s="4">
        <f t="shared" si="16"/>
        <v>2.1311185721858985</v>
      </c>
      <c r="K121" s="4">
        <f t="shared" si="17"/>
        <v>0</v>
      </c>
      <c r="L121" s="4">
        <f t="shared" si="18"/>
        <v>1.8554514931966777</v>
      </c>
      <c r="M121" s="4">
        <f t="shared" si="19"/>
        <v>2.9687223891146846</v>
      </c>
      <c r="N121" s="4">
        <f t="shared" si="20"/>
        <v>0</v>
      </c>
      <c r="O121" s="4">
        <f t="shared" si="21"/>
        <v>0</v>
      </c>
      <c r="P121" s="4">
        <f t="shared" si="22"/>
        <v>1.8103448275862069</v>
      </c>
      <c r="R121" s="5">
        <f>+'Silver '!D268/4</f>
        <v>0.07673</v>
      </c>
      <c r="T121" s="5">
        <f t="shared" si="23"/>
        <v>0.163520728043824</v>
      </c>
      <c r="U121" s="5">
        <f t="shared" si="24"/>
        <v>0</v>
      </c>
      <c r="V121" s="5">
        <f t="shared" si="25"/>
        <v>0.1423687930729811</v>
      </c>
      <c r="W121" s="5">
        <f t="shared" si="26"/>
        <v>0.22779006891676976</v>
      </c>
      <c r="X121" s="5">
        <f t="shared" si="27"/>
        <v>0</v>
      </c>
      <c r="Y121" s="5">
        <f t="shared" si="28"/>
        <v>0</v>
      </c>
      <c r="Z121" s="5">
        <f t="shared" si="29"/>
        <v>0.13890775862068966</v>
      </c>
    </row>
    <row r="122" spans="1:26" ht="15.75">
      <c r="A122" s="2">
        <v>1610</v>
      </c>
      <c r="D122" s="2">
        <v>105</v>
      </c>
      <c r="E122" s="2">
        <v>154.3</v>
      </c>
      <c r="J122" s="4">
        <f t="shared" si="16"/>
        <v>0</v>
      </c>
      <c r="K122" s="4">
        <f t="shared" si="17"/>
        <v>0</v>
      </c>
      <c r="L122" s="4">
        <f t="shared" si="18"/>
        <v>1.8554514931966777</v>
      </c>
      <c r="M122" s="4">
        <f t="shared" si="19"/>
        <v>2.726630146669023</v>
      </c>
      <c r="N122" s="4">
        <f t="shared" si="20"/>
        <v>0</v>
      </c>
      <c r="O122" s="4">
        <f t="shared" si="21"/>
        <v>0</v>
      </c>
      <c r="P122" s="4">
        <f t="shared" si="22"/>
        <v>0</v>
      </c>
      <c r="R122" s="5">
        <f>+'Silver '!D269/4</f>
        <v>0.07673</v>
      </c>
      <c r="T122" s="5">
        <f t="shared" si="23"/>
        <v>0</v>
      </c>
      <c r="U122" s="5">
        <f t="shared" si="24"/>
        <v>0</v>
      </c>
      <c r="V122" s="5">
        <f t="shared" si="25"/>
        <v>0.1423687930729811</v>
      </c>
      <c r="W122" s="5">
        <f t="shared" si="26"/>
        <v>0.20921433115391413</v>
      </c>
      <c r="X122" s="5">
        <f t="shared" si="27"/>
        <v>0</v>
      </c>
      <c r="Y122" s="5">
        <f t="shared" si="28"/>
        <v>0</v>
      </c>
      <c r="Z122" s="5">
        <f t="shared" si="29"/>
        <v>0</v>
      </c>
    </row>
    <row r="123" spans="1:26" ht="15.75">
      <c r="A123" s="2">
        <v>1611</v>
      </c>
      <c r="D123" s="2">
        <v>105</v>
      </c>
      <c r="E123" s="2">
        <v>147.4</v>
      </c>
      <c r="F123" s="2">
        <v>107.1</v>
      </c>
      <c r="H123" s="2">
        <v>112.5</v>
      </c>
      <c r="J123" s="4">
        <f t="shared" si="16"/>
        <v>0</v>
      </c>
      <c r="K123" s="4">
        <f t="shared" si="17"/>
        <v>0</v>
      </c>
      <c r="L123" s="4">
        <f t="shared" si="18"/>
        <v>1.8554514931966777</v>
      </c>
      <c r="M123" s="4">
        <f t="shared" si="19"/>
        <v>2.604700477116098</v>
      </c>
      <c r="N123" s="4">
        <f t="shared" si="20"/>
        <v>1.8925605230606113</v>
      </c>
      <c r="O123" s="4">
        <f t="shared" si="21"/>
        <v>0</v>
      </c>
      <c r="P123" s="4">
        <f t="shared" si="22"/>
        <v>1.9396551724137931</v>
      </c>
      <c r="R123" s="5">
        <f>+'Silver '!D270/4</f>
        <v>0.07673</v>
      </c>
      <c r="T123" s="5">
        <f t="shared" si="23"/>
        <v>0</v>
      </c>
      <c r="U123" s="5">
        <f t="shared" si="24"/>
        <v>0</v>
      </c>
      <c r="V123" s="5">
        <f t="shared" si="25"/>
        <v>0.1423687930729811</v>
      </c>
      <c r="W123" s="5">
        <f t="shared" si="26"/>
        <v>0.19985866760911822</v>
      </c>
      <c r="X123" s="5">
        <f t="shared" si="27"/>
        <v>0.14521616893444073</v>
      </c>
      <c r="Y123" s="5">
        <f t="shared" si="28"/>
        <v>0</v>
      </c>
      <c r="Z123" s="5">
        <f t="shared" si="29"/>
        <v>0.14882974137931035</v>
      </c>
    </row>
    <row r="124" spans="1:26" ht="15.75">
      <c r="A124" s="2">
        <v>1612</v>
      </c>
      <c r="D124" s="2">
        <v>63.8</v>
      </c>
      <c r="F124" s="2">
        <v>110.4</v>
      </c>
      <c r="H124" s="2">
        <v>90</v>
      </c>
      <c r="J124" s="4">
        <f t="shared" si="16"/>
        <v>0</v>
      </c>
      <c r="K124" s="4">
        <f t="shared" si="17"/>
        <v>0</v>
      </c>
      <c r="L124" s="4">
        <f t="shared" si="18"/>
        <v>1.1274076691995052</v>
      </c>
      <c r="M124" s="4">
        <f t="shared" si="19"/>
        <v>0</v>
      </c>
      <c r="N124" s="4">
        <f t="shared" si="20"/>
        <v>1.9508747128467927</v>
      </c>
      <c r="O124" s="4">
        <f t="shared" si="21"/>
        <v>0</v>
      </c>
      <c r="P124" s="4">
        <f t="shared" si="22"/>
        <v>1.5517241379310345</v>
      </c>
      <c r="R124" s="5">
        <f>+'Silver '!D271/4</f>
        <v>0.07673</v>
      </c>
      <c r="T124" s="5">
        <f t="shared" si="23"/>
        <v>0</v>
      </c>
      <c r="U124" s="5">
        <f t="shared" si="24"/>
        <v>0</v>
      </c>
      <c r="V124" s="5">
        <f t="shared" si="25"/>
        <v>0.08650599045767804</v>
      </c>
      <c r="W124" s="5">
        <f t="shared" si="26"/>
        <v>0</v>
      </c>
      <c r="X124" s="5">
        <f t="shared" si="27"/>
        <v>0.14969061671673442</v>
      </c>
      <c r="Y124" s="5">
        <f t="shared" si="28"/>
        <v>0</v>
      </c>
      <c r="Z124" s="5">
        <f t="shared" si="29"/>
        <v>0.11906379310344828</v>
      </c>
    </row>
    <row r="125" spans="1:26" ht="15.75">
      <c r="A125" s="2">
        <v>1613</v>
      </c>
      <c r="D125" s="2">
        <v>97.5</v>
      </c>
      <c r="F125" s="2">
        <v>102.9</v>
      </c>
      <c r="J125" s="4">
        <f t="shared" si="16"/>
        <v>0</v>
      </c>
      <c r="K125" s="4">
        <f t="shared" si="17"/>
        <v>0</v>
      </c>
      <c r="L125" s="4">
        <f t="shared" si="18"/>
        <v>1.7229192436826293</v>
      </c>
      <c r="M125" s="4">
        <f t="shared" si="19"/>
        <v>0</v>
      </c>
      <c r="N125" s="4">
        <f t="shared" si="20"/>
        <v>1.8183424633327443</v>
      </c>
      <c r="O125" s="4">
        <f t="shared" si="21"/>
        <v>0</v>
      </c>
      <c r="P125" s="4">
        <f t="shared" si="22"/>
        <v>0</v>
      </c>
      <c r="R125" s="5">
        <f>+'Silver '!D272/4</f>
        <v>0.07673</v>
      </c>
      <c r="T125" s="5">
        <f t="shared" si="23"/>
        <v>0</v>
      </c>
      <c r="U125" s="5">
        <f t="shared" si="24"/>
        <v>0</v>
      </c>
      <c r="V125" s="5">
        <f t="shared" si="25"/>
        <v>0.13219959356776814</v>
      </c>
      <c r="W125" s="5">
        <f t="shared" si="26"/>
        <v>0</v>
      </c>
      <c r="X125" s="5">
        <f t="shared" si="27"/>
        <v>0.13952141721152148</v>
      </c>
      <c r="Y125" s="5">
        <f t="shared" si="28"/>
        <v>0</v>
      </c>
      <c r="Z125" s="5">
        <f t="shared" si="29"/>
        <v>0</v>
      </c>
    </row>
    <row r="126" spans="1:26" ht="15.75">
      <c r="A126" s="2">
        <v>1614</v>
      </c>
      <c r="E126" s="2">
        <v>154.3</v>
      </c>
      <c r="F126" s="2">
        <v>104.4</v>
      </c>
      <c r="H126" s="2">
        <v>130.6</v>
      </c>
      <c r="J126" s="4">
        <f t="shared" si="16"/>
        <v>0</v>
      </c>
      <c r="K126" s="4">
        <f t="shared" si="17"/>
        <v>0</v>
      </c>
      <c r="L126" s="4">
        <f t="shared" si="18"/>
        <v>0</v>
      </c>
      <c r="M126" s="4">
        <f t="shared" si="19"/>
        <v>2.726630146669023</v>
      </c>
      <c r="N126" s="4">
        <f t="shared" si="20"/>
        <v>1.8448489132355539</v>
      </c>
      <c r="O126" s="4">
        <f t="shared" si="21"/>
        <v>0</v>
      </c>
      <c r="P126" s="4">
        <f t="shared" si="22"/>
        <v>2.2517241379310344</v>
      </c>
      <c r="R126" s="5">
        <f>+'Silver '!D273/4</f>
        <v>0.07673</v>
      </c>
      <c r="T126" s="5">
        <f t="shared" si="23"/>
        <v>0</v>
      </c>
      <c r="U126" s="5">
        <f t="shared" si="24"/>
        <v>0</v>
      </c>
      <c r="V126" s="5">
        <f t="shared" si="25"/>
        <v>0</v>
      </c>
      <c r="W126" s="5">
        <f t="shared" si="26"/>
        <v>0.20921433115391413</v>
      </c>
      <c r="X126" s="5">
        <f t="shared" si="27"/>
        <v>0.14155525711256406</v>
      </c>
      <c r="Y126" s="5">
        <f t="shared" si="28"/>
        <v>0</v>
      </c>
      <c r="Z126" s="5">
        <f t="shared" si="29"/>
        <v>0.1727747931034483</v>
      </c>
    </row>
    <row r="127" spans="1:26" ht="15.75">
      <c r="A127" s="2">
        <v>1615</v>
      </c>
      <c r="C127" s="2">
        <v>52.5</v>
      </c>
      <c r="D127" s="2">
        <v>91.9</v>
      </c>
      <c r="F127" s="2">
        <v>120</v>
      </c>
      <c r="H127" s="2">
        <v>150</v>
      </c>
      <c r="J127" s="4">
        <f t="shared" si="16"/>
        <v>0</v>
      </c>
      <c r="K127" s="4">
        <f t="shared" si="17"/>
        <v>0.9277257465983388</v>
      </c>
      <c r="L127" s="4">
        <f t="shared" si="18"/>
        <v>1.62396183071214</v>
      </c>
      <c r="M127" s="4">
        <f t="shared" si="19"/>
        <v>0</v>
      </c>
      <c r="N127" s="4">
        <f t="shared" si="20"/>
        <v>2.1205159922247745</v>
      </c>
      <c r="O127" s="4">
        <f t="shared" si="21"/>
        <v>0</v>
      </c>
      <c r="P127" s="4">
        <f t="shared" si="22"/>
        <v>2.586206896551724</v>
      </c>
      <c r="R127" s="5">
        <f>+'Silver '!D274/4</f>
        <v>0.075825</v>
      </c>
      <c r="T127" s="5">
        <f t="shared" si="23"/>
        <v>0</v>
      </c>
      <c r="U127" s="5">
        <f t="shared" si="24"/>
        <v>0.07034480473581904</v>
      </c>
      <c r="V127" s="5">
        <f t="shared" si="25"/>
        <v>0.12313690581374802</v>
      </c>
      <c r="W127" s="5">
        <f t="shared" si="26"/>
        <v>0</v>
      </c>
      <c r="X127" s="5">
        <f t="shared" si="27"/>
        <v>0.16078812511044355</v>
      </c>
      <c r="Y127" s="5">
        <f t="shared" si="28"/>
        <v>0</v>
      </c>
      <c r="Z127" s="5">
        <f t="shared" si="29"/>
        <v>0.1960991379310345</v>
      </c>
    </row>
    <row r="128" spans="1:26" ht="15.75">
      <c r="A128" s="2">
        <v>1616</v>
      </c>
      <c r="D128" s="2">
        <v>84.4</v>
      </c>
      <c r="E128" s="2">
        <v>180</v>
      </c>
      <c r="F128" s="2">
        <v>117.6</v>
      </c>
      <c r="H128" s="2">
        <v>158.8</v>
      </c>
      <c r="J128" s="4">
        <f t="shared" si="16"/>
        <v>0</v>
      </c>
      <c r="K128" s="4">
        <f t="shared" si="17"/>
        <v>0</v>
      </c>
      <c r="L128" s="4">
        <f t="shared" si="18"/>
        <v>1.4914295811980915</v>
      </c>
      <c r="M128" s="4">
        <f t="shared" si="19"/>
        <v>3.1807739883371617</v>
      </c>
      <c r="N128" s="4">
        <f t="shared" si="20"/>
        <v>2.078105672380279</v>
      </c>
      <c r="O128" s="4">
        <f t="shared" si="21"/>
        <v>0</v>
      </c>
      <c r="P128" s="4">
        <f t="shared" si="22"/>
        <v>2.737931034482759</v>
      </c>
      <c r="R128" s="5">
        <f>+'Silver '!D275/4</f>
        <v>0.074945</v>
      </c>
      <c r="T128" s="5">
        <f t="shared" si="23"/>
        <v>0</v>
      </c>
      <c r="U128" s="5">
        <f t="shared" si="24"/>
        <v>0</v>
      </c>
      <c r="V128" s="5">
        <f t="shared" si="25"/>
        <v>0.11177518996289097</v>
      </c>
      <c r="W128" s="5">
        <f t="shared" si="26"/>
        <v>0.2383831065559286</v>
      </c>
      <c r="X128" s="5">
        <f t="shared" si="27"/>
        <v>0.15574362961654</v>
      </c>
      <c r="Y128" s="5">
        <f t="shared" si="28"/>
        <v>0</v>
      </c>
      <c r="Z128" s="5">
        <f t="shared" si="29"/>
        <v>0.20519424137931036</v>
      </c>
    </row>
    <row r="129" spans="1:26" ht="15.75">
      <c r="A129" s="2">
        <v>1617</v>
      </c>
      <c r="D129" s="2">
        <v>135</v>
      </c>
      <c r="F129" s="2">
        <v>120</v>
      </c>
      <c r="H129" s="2">
        <v>75</v>
      </c>
      <c r="J129" s="4">
        <f t="shared" si="16"/>
        <v>0</v>
      </c>
      <c r="K129" s="4">
        <f t="shared" si="17"/>
        <v>0</v>
      </c>
      <c r="L129" s="4">
        <f t="shared" si="18"/>
        <v>2.3855804912528713</v>
      </c>
      <c r="M129" s="4">
        <f t="shared" si="19"/>
        <v>0</v>
      </c>
      <c r="N129" s="4">
        <f t="shared" si="20"/>
        <v>2.1205159922247745</v>
      </c>
      <c r="O129" s="4">
        <f t="shared" si="21"/>
        <v>0</v>
      </c>
      <c r="P129" s="4">
        <f t="shared" si="22"/>
        <v>1.293103448275862</v>
      </c>
      <c r="R129" s="5">
        <f>+'Silver '!D276/4</f>
        <v>0.0716125</v>
      </c>
      <c r="T129" s="5">
        <f t="shared" si="23"/>
        <v>0</v>
      </c>
      <c r="U129" s="5">
        <f t="shared" si="24"/>
        <v>0</v>
      </c>
      <c r="V129" s="5">
        <f t="shared" si="25"/>
        <v>0.17083738292984624</v>
      </c>
      <c r="W129" s="5">
        <f t="shared" si="26"/>
        <v>0</v>
      </c>
      <c r="X129" s="5">
        <f t="shared" si="27"/>
        <v>0.15185545149319665</v>
      </c>
      <c r="Y129" s="5">
        <f t="shared" si="28"/>
        <v>0</v>
      </c>
      <c r="Z129" s="5">
        <f t="shared" si="29"/>
        <v>0.09260237068965517</v>
      </c>
    </row>
    <row r="130" spans="1:26" ht="15.75">
      <c r="A130" s="2">
        <v>1618</v>
      </c>
      <c r="E130" s="2">
        <v>167.1</v>
      </c>
      <c r="H130" s="2">
        <v>171.7</v>
      </c>
      <c r="J130" s="4">
        <f t="shared" si="16"/>
        <v>0</v>
      </c>
      <c r="K130" s="4">
        <f t="shared" si="17"/>
        <v>0</v>
      </c>
      <c r="L130" s="4">
        <f t="shared" si="18"/>
        <v>0</v>
      </c>
      <c r="M130" s="4">
        <f t="shared" si="19"/>
        <v>2.9528185191729985</v>
      </c>
      <c r="N130" s="4">
        <f t="shared" si="20"/>
        <v>0</v>
      </c>
      <c r="O130" s="4">
        <f t="shared" si="21"/>
        <v>0</v>
      </c>
      <c r="P130" s="4">
        <f t="shared" si="22"/>
        <v>2.9603448275862068</v>
      </c>
      <c r="R130" s="5">
        <f>+'Silver '!D277/4</f>
        <v>0.0716125</v>
      </c>
      <c r="T130" s="5">
        <f t="shared" si="23"/>
        <v>0</v>
      </c>
      <c r="U130" s="5">
        <f t="shared" si="24"/>
        <v>0</v>
      </c>
      <c r="V130" s="5">
        <f t="shared" si="25"/>
        <v>0</v>
      </c>
      <c r="W130" s="5">
        <f t="shared" si="26"/>
        <v>0.21145871620427634</v>
      </c>
      <c r="X130" s="5">
        <f t="shared" si="27"/>
        <v>0</v>
      </c>
      <c r="Y130" s="5">
        <f t="shared" si="28"/>
        <v>0</v>
      </c>
      <c r="Z130" s="5">
        <f t="shared" si="29"/>
        <v>0.2119976939655172</v>
      </c>
    </row>
    <row r="131" spans="1:26" ht="15.75">
      <c r="A131" s="2">
        <v>1619</v>
      </c>
      <c r="D131" s="2">
        <v>112.5</v>
      </c>
      <c r="F131" s="2">
        <v>120</v>
      </c>
      <c r="J131" s="4">
        <f t="shared" si="16"/>
        <v>0</v>
      </c>
      <c r="K131" s="4">
        <f t="shared" si="17"/>
        <v>0</v>
      </c>
      <c r="L131" s="4">
        <f t="shared" si="18"/>
        <v>1.987983742710726</v>
      </c>
      <c r="M131" s="4">
        <f t="shared" si="19"/>
        <v>0</v>
      </c>
      <c r="N131" s="4">
        <f t="shared" si="20"/>
        <v>2.1205159922247745</v>
      </c>
      <c r="O131" s="4">
        <f t="shared" si="21"/>
        <v>0</v>
      </c>
      <c r="P131" s="4">
        <f t="shared" si="22"/>
        <v>0</v>
      </c>
      <c r="R131" s="5">
        <f>+'Silver '!D278/4</f>
        <v>0</v>
      </c>
      <c r="T131" s="5">
        <f t="shared" si="23"/>
        <v>0</v>
      </c>
      <c r="U131" s="5">
        <f t="shared" si="24"/>
        <v>0</v>
      </c>
      <c r="V131" s="5">
        <f t="shared" si="25"/>
        <v>0</v>
      </c>
      <c r="W131" s="5">
        <f t="shared" si="26"/>
        <v>0</v>
      </c>
      <c r="X131" s="5">
        <f t="shared" si="27"/>
        <v>0</v>
      </c>
      <c r="Y131" s="5">
        <f t="shared" si="28"/>
        <v>0</v>
      </c>
      <c r="Z131" s="5">
        <f t="shared" si="29"/>
        <v>0</v>
      </c>
    </row>
    <row r="132" spans="1:26" ht="15.75">
      <c r="A132" s="2">
        <v>1620</v>
      </c>
      <c r="H132" s="2">
        <v>270.2</v>
      </c>
      <c r="J132" s="4">
        <f t="shared" si="16"/>
        <v>0</v>
      </c>
      <c r="K132" s="4">
        <f t="shared" si="17"/>
        <v>0</v>
      </c>
      <c r="L132" s="4">
        <f t="shared" si="18"/>
        <v>0</v>
      </c>
      <c r="M132" s="4">
        <f t="shared" si="19"/>
        <v>0</v>
      </c>
      <c r="N132" s="4">
        <f t="shared" si="20"/>
        <v>0</v>
      </c>
      <c r="O132" s="4">
        <f t="shared" si="21"/>
        <v>0</v>
      </c>
      <c r="P132" s="4">
        <f t="shared" si="22"/>
        <v>4.658620689655172</v>
      </c>
      <c r="R132" s="5">
        <f>+'Silver '!D279/4</f>
        <v>0</v>
      </c>
      <c r="T132" s="5">
        <f t="shared" si="23"/>
        <v>0</v>
      </c>
      <c r="U132" s="5">
        <f t="shared" si="24"/>
        <v>0</v>
      </c>
      <c r="V132" s="5">
        <f t="shared" si="25"/>
        <v>0</v>
      </c>
      <c r="W132" s="5">
        <f t="shared" si="26"/>
        <v>0</v>
      </c>
      <c r="X132" s="5">
        <f t="shared" si="27"/>
        <v>0</v>
      </c>
      <c r="Y132" s="5">
        <f t="shared" si="28"/>
        <v>0</v>
      </c>
      <c r="Z132" s="5">
        <f t="shared" si="29"/>
        <v>0</v>
      </c>
    </row>
    <row r="133" spans="1:26" ht="15.75">
      <c r="A133" s="2">
        <v>1621</v>
      </c>
      <c r="C133" s="2">
        <v>90</v>
      </c>
      <c r="D133" s="2">
        <v>136.7</v>
      </c>
      <c r="F133" s="2">
        <v>128.6</v>
      </c>
      <c r="H133" s="2">
        <v>372.5</v>
      </c>
      <c r="J133" s="4">
        <f t="shared" si="16"/>
        <v>0</v>
      </c>
      <c r="K133" s="4">
        <f t="shared" si="17"/>
        <v>1.5903869941685809</v>
      </c>
      <c r="L133" s="4">
        <f t="shared" si="18"/>
        <v>2.4156211344760554</v>
      </c>
      <c r="M133" s="4">
        <f t="shared" si="19"/>
        <v>0</v>
      </c>
      <c r="N133" s="4">
        <f t="shared" si="20"/>
        <v>2.2724863050008834</v>
      </c>
      <c r="O133" s="4">
        <f t="shared" si="21"/>
        <v>0</v>
      </c>
      <c r="P133" s="4">
        <f t="shared" si="22"/>
        <v>6.422413793103448</v>
      </c>
      <c r="R133" s="5">
        <f>+'Silver '!D280/4</f>
        <v>0</v>
      </c>
      <c r="T133" s="5">
        <f t="shared" si="23"/>
        <v>0</v>
      </c>
      <c r="U133" s="5">
        <f t="shared" si="24"/>
        <v>0</v>
      </c>
      <c r="V133" s="5">
        <f t="shared" si="25"/>
        <v>0</v>
      </c>
      <c r="W133" s="5">
        <f t="shared" si="26"/>
        <v>0</v>
      </c>
      <c r="X133" s="5">
        <f t="shared" si="27"/>
        <v>0</v>
      </c>
      <c r="Y133" s="5">
        <f t="shared" si="28"/>
        <v>0</v>
      </c>
      <c r="Z133" s="5">
        <f t="shared" si="29"/>
        <v>0</v>
      </c>
    </row>
    <row r="134" spans="1:26" ht="15.75">
      <c r="A134" s="2">
        <v>1622</v>
      </c>
      <c r="D134" s="2">
        <v>245.8</v>
      </c>
      <c r="F134" s="2">
        <v>175.7</v>
      </c>
      <c r="H134" s="2">
        <v>591.4</v>
      </c>
      <c r="J134" s="4">
        <f t="shared" si="16"/>
        <v>0</v>
      </c>
      <c r="K134" s="4">
        <f t="shared" si="17"/>
        <v>0</v>
      </c>
      <c r="L134" s="4">
        <f t="shared" si="18"/>
        <v>4.343523590740413</v>
      </c>
      <c r="M134" s="4">
        <f t="shared" si="19"/>
        <v>0</v>
      </c>
      <c r="N134" s="4">
        <f t="shared" si="20"/>
        <v>3.104788831949107</v>
      </c>
      <c r="O134" s="4">
        <f t="shared" si="21"/>
        <v>0</v>
      </c>
      <c r="P134" s="4">
        <f t="shared" si="22"/>
        <v>10.196551724137931</v>
      </c>
      <c r="R134" s="5">
        <f>+'Silver '!D281/4</f>
        <v>0</v>
      </c>
      <c r="T134" s="5">
        <f t="shared" si="23"/>
        <v>0</v>
      </c>
      <c r="U134" s="5">
        <f t="shared" si="24"/>
        <v>0</v>
      </c>
      <c r="V134" s="5">
        <f t="shared" si="25"/>
        <v>0</v>
      </c>
      <c r="W134" s="5">
        <f t="shared" si="26"/>
        <v>0</v>
      </c>
      <c r="X134" s="5">
        <f t="shared" si="27"/>
        <v>0</v>
      </c>
      <c r="Y134" s="5">
        <f t="shared" si="28"/>
        <v>0</v>
      </c>
      <c r="Z134" s="5">
        <f t="shared" si="29"/>
        <v>0</v>
      </c>
    </row>
    <row r="135" spans="1:26" ht="15.75">
      <c r="A135" s="2">
        <v>1623</v>
      </c>
      <c r="B135" s="2">
        <v>600</v>
      </c>
      <c r="J135" s="4">
        <f t="shared" si="16"/>
        <v>10.602579961123872</v>
      </c>
      <c r="K135" s="4">
        <f t="shared" si="17"/>
        <v>0</v>
      </c>
      <c r="L135" s="4">
        <f t="shared" si="18"/>
        <v>0</v>
      </c>
      <c r="M135" s="4">
        <f t="shared" si="19"/>
        <v>0</v>
      </c>
      <c r="N135" s="4">
        <f t="shared" si="20"/>
        <v>0</v>
      </c>
      <c r="O135" s="4">
        <f t="shared" si="21"/>
        <v>0</v>
      </c>
      <c r="P135" s="4">
        <f t="shared" si="22"/>
        <v>0</v>
      </c>
      <c r="R135" s="5">
        <f>+'Silver '!D282/4</f>
        <v>0</v>
      </c>
      <c r="T135" s="5">
        <f t="shared" si="23"/>
        <v>0</v>
      </c>
      <c r="U135" s="5">
        <f t="shared" si="24"/>
        <v>0</v>
      </c>
      <c r="V135" s="5">
        <f t="shared" si="25"/>
        <v>0</v>
      </c>
      <c r="W135" s="5">
        <f t="shared" si="26"/>
        <v>0</v>
      </c>
      <c r="X135" s="5">
        <f t="shared" si="27"/>
        <v>0</v>
      </c>
      <c r="Y135" s="5">
        <f t="shared" si="28"/>
        <v>0</v>
      </c>
      <c r="Z135" s="5">
        <f t="shared" si="29"/>
        <v>0</v>
      </c>
    </row>
    <row r="136" spans="1:26" ht="15.75">
      <c r="A136" s="2">
        <v>1624</v>
      </c>
      <c r="D136" s="2">
        <v>240</v>
      </c>
      <c r="J136" s="4">
        <f t="shared" si="16"/>
        <v>0</v>
      </c>
      <c r="K136" s="4">
        <f t="shared" si="17"/>
        <v>0</v>
      </c>
      <c r="L136" s="4">
        <f t="shared" si="18"/>
        <v>4.241031984449549</v>
      </c>
      <c r="M136" s="4">
        <f t="shared" si="19"/>
        <v>0</v>
      </c>
      <c r="N136" s="4">
        <f t="shared" si="20"/>
        <v>0</v>
      </c>
      <c r="O136" s="4">
        <f t="shared" si="21"/>
        <v>0</v>
      </c>
      <c r="P136" s="4">
        <f t="shared" si="22"/>
        <v>0</v>
      </c>
      <c r="R136" s="5">
        <f>+'Silver '!D283/4</f>
        <v>0.0713</v>
      </c>
      <c r="T136" s="5">
        <f t="shared" si="23"/>
        <v>0</v>
      </c>
      <c r="U136" s="5">
        <f t="shared" si="24"/>
        <v>0</v>
      </c>
      <c r="V136" s="5">
        <f t="shared" si="25"/>
        <v>0.30238558049125286</v>
      </c>
      <c r="W136" s="5">
        <f t="shared" si="26"/>
        <v>0</v>
      </c>
      <c r="X136" s="5">
        <f t="shared" si="27"/>
        <v>0</v>
      </c>
      <c r="Y136" s="5">
        <f t="shared" si="28"/>
        <v>0</v>
      </c>
      <c r="Z136" s="5">
        <f t="shared" si="29"/>
        <v>0</v>
      </c>
    </row>
    <row r="137" spans="1:26" ht="15.75">
      <c r="A137" s="2">
        <v>1625</v>
      </c>
      <c r="H137" s="2">
        <v>150</v>
      </c>
      <c r="J137" s="4">
        <f t="shared" si="16"/>
        <v>0</v>
      </c>
      <c r="K137" s="4">
        <f t="shared" si="17"/>
        <v>0</v>
      </c>
      <c r="L137" s="4">
        <f t="shared" si="18"/>
        <v>0</v>
      </c>
      <c r="M137" s="4">
        <f t="shared" si="19"/>
        <v>0</v>
      </c>
      <c r="N137" s="4">
        <f t="shared" si="20"/>
        <v>0</v>
      </c>
      <c r="O137" s="4">
        <f t="shared" si="21"/>
        <v>0</v>
      </c>
      <c r="P137" s="4">
        <f t="shared" si="22"/>
        <v>2.586206896551724</v>
      </c>
      <c r="R137" s="5">
        <f>+'Silver '!D284/4</f>
        <v>0.0713</v>
      </c>
      <c r="T137" s="5">
        <f t="shared" si="23"/>
        <v>0</v>
      </c>
      <c r="U137" s="5">
        <f t="shared" si="24"/>
        <v>0</v>
      </c>
      <c r="V137" s="5">
        <f t="shared" si="25"/>
        <v>0</v>
      </c>
      <c r="W137" s="5">
        <f t="shared" si="26"/>
        <v>0</v>
      </c>
      <c r="X137" s="5">
        <f t="shared" si="27"/>
        <v>0</v>
      </c>
      <c r="Y137" s="5">
        <f t="shared" si="28"/>
        <v>0</v>
      </c>
      <c r="Z137" s="5">
        <f t="shared" si="29"/>
        <v>0.18439655172413794</v>
      </c>
    </row>
    <row r="138" spans="1:26" ht="15.75">
      <c r="A138" s="2">
        <v>1626</v>
      </c>
      <c r="D138" s="2">
        <v>150.2</v>
      </c>
      <c r="F138" s="2">
        <v>153</v>
      </c>
      <c r="H138" s="2">
        <v>150</v>
      </c>
      <c r="J138" s="4">
        <f t="shared" si="16"/>
        <v>0</v>
      </c>
      <c r="K138" s="4">
        <f t="shared" si="17"/>
        <v>0</v>
      </c>
      <c r="L138" s="4">
        <f t="shared" si="18"/>
        <v>2.6541791836013426</v>
      </c>
      <c r="M138" s="4">
        <f t="shared" si="19"/>
        <v>0</v>
      </c>
      <c r="N138" s="4">
        <f t="shared" si="20"/>
        <v>2.7036578900865877</v>
      </c>
      <c r="O138" s="4">
        <f t="shared" si="21"/>
        <v>0</v>
      </c>
      <c r="P138" s="4">
        <f t="shared" si="22"/>
        <v>2.586206896551724</v>
      </c>
      <c r="R138" s="5">
        <f>+'Silver '!D285/4</f>
        <v>0.06975</v>
      </c>
      <c r="T138" s="5">
        <f t="shared" si="23"/>
        <v>0</v>
      </c>
      <c r="U138" s="5">
        <f t="shared" si="24"/>
        <v>0</v>
      </c>
      <c r="V138" s="5">
        <f t="shared" si="25"/>
        <v>0.18512899805619368</v>
      </c>
      <c r="W138" s="5">
        <f t="shared" si="26"/>
        <v>0</v>
      </c>
      <c r="X138" s="5">
        <f t="shared" si="27"/>
        <v>0.18858013783353952</v>
      </c>
      <c r="Y138" s="5">
        <f t="shared" si="28"/>
        <v>0</v>
      </c>
      <c r="Z138" s="5">
        <f t="shared" si="29"/>
        <v>0.18038793103448278</v>
      </c>
    </row>
    <row r="139" spans="1:26" ht="15.75">
      <c r="A139" s="2">
        <v>1627</v>
      </c>
      <c r="H139" s="2">
        <v>149.3</v>
      </c>
      <c r="J139" s="4">
        <f t="shared" si="16"/>
        <v>0</v>
      </c>
      <c r="K139" s="4">
        <f t="shared" si="17"/>
        <v>0</v>
      </c>
      <c r="L139" s="4">
        <f t="shared" si="18"/>
        <v>0</v>
      </c>
      <c r="M139" s="4">
        <f t="shared" si="19"/>
        <v>0</v>
      </c>
      <c r="N139" s="4">
        <f t="shared" si="20"/>
        <v>0</v>
      </c>
      <c r="O139" s="4">
        <f t="shared" si="21"/>
        <v>0</v>
      </c>
      <c r="P139" s="4">
        <f t="shared" si="22"/>
        <v>2.5741379310344827</v>
      </c>
      <c r="R139" s="5">
        <f>+'Silver '!D286/4</f>
        <v>0.06975</v>
      </c>
      <c r="T139" s="5">
        <f t="shared" si="23"/>
        <v>0</v>
      </c>
      <c r="U139" s="5">
        <f t="shared" si="24"/>
        <v>0</v>
      </c>
      <c r="V139" s="5">
        <f t="shared" si="25"/>
        <v>0</v>
      </c>
      <c r="W139" s="5">
        <f t="shared" si="26"/>
        <v>0</v>
      </c>
      <c r="X139" s="5">
        <f t="shared" si="27"/>
        <v>0</v>
      </c>
      <c r="Y139" s="5">
        <f t="shared" si="28"/>
        <v>0</v>
      </c>
      <c r="Z139" s="5">
        <f t="shared" si="29"/>
        <v>0.1795461206896552</v>
      </c>
    </row>
    <row r="140" spans="1:26" ht="15.75">
      <c r="A140" s="2">
        <v>1628</v>
      </c>
      <c r="H140" s="2">
        <v>261.1</v>
      </c>
      <c r="J140" s="4">
        <f t="shared" si="16"/>
        <v>0</v>
      </c>
      <c r="K140" s="4">
        <f t="shared" si="17"/>
        <v>0</v>
      </c>
      <c r="L140" s="4">
        <f t="shared" si="18"/>
        <v>0</v>
      </c>
      <c r="M140" s="4">
        <f t="shared" si="19"/>
        <v>0</v>
      </c>
      <c r="N140" s="4">
        <f t="shared" si="20"/>
        <v>0</v>
      </c>
      <c r="O140" s="4">
        <f t="shared" si="21"/>
        <v>0</v>
      </c>
      <c r="P140" s="4">
        <f t="shared" si="22"/>
        <v>4.501724137931035</v>
      </c>
      <c r="R140" s="5">
        <f>+'Silver '!D287/4</f>
        <v>0.0701325</v>
      </c>
      <c r="T140" s="5">
        <f t="shared" si="23"/>
        <v>0</v>
      </c>
      <c r="U140" s="5">
        <f t="shared" si="24"/>
        <v>0</v>
      </c>
      <c r="V140" s="5">
        <f t="shared" si="25"/>
        <v>0</v>
      </c>
      <c r="W140" s="5">
        <f t="shared" si="26"/>
        <v>0</v>
      </c>
      <c r="X140" s="5">
        <f t="shared" si="27"/>
        <v>0</v>
      </c>
      <c r="Y140" s="5">
        <f t="shared" si="28"/>
        <v>0</v>
      </c>
      <c r="Z140" s="5">
        <f t="shared" si="29"/>
        <v>0.3157171681034483</v>
      </c>
    </row>
    <row r="141" spans="1:26" ht="15.75">
      <c r="A141" s="2">
        <v>1629</v>
      </c>
      <c r="H141" s="2">
        <v>150</v>
      </c>
      <c r="J141" s="4">
        <f aca="true" t="shared" si="30" ref="J141:J204">+B141/56.59</f>
        <v>0</v>
      </c>
      <c r="K141" s="4">
        <f aca="true" t="shared" si="31" ref="K141:K204">+C141/56.59</f>
        <v>0</v>
      </c>
      <c r="L141" s="4">
        <f aca="true" t="shared" si="32" ref="L141:L204">+D141/56.59</f>
        <v>0</v>
      </c>
      <c r="M141" s="4">
        <f aca="true" t="shared" si="33" ref="M141:M204">+E141/56.59</f>
        <v>0</v>
      </c>
      <c r="N141" s="4">
        <f aca="true" t="shared" si="34" ref="N141:N204">+F141/56.59</f>
        <v>0</v>
      </c>
      <c r="O141" s="4">
        <f aca="true" t="shared" si="35" ref="O141:O204">+G141/56.59</f>
        <v>0</v>
      </c>
      <c r="P141" s="4">
        <f aca="true" t="shared" si="36" ref="P141:P204">+H141/58</f>
        <v>2.586206896551724</v>
      </c>
      <c r="R141" s="5">
        <f>+'Silver '!D288/4</f>
        <v>0.0701325</v>
      </c>
      <c r="T141" s="5">
        <f aca="true" t="shared" si="37" ref="T141:T204">+J141*$R141</f>
        <v>0</v>
      </c>
      <c r="U141" s="5">
        <f aca="true" t="shared" si="38" ref="U141:U204">+K141*$R141</f>
        <v>0</v>
      </c>
      <c r="V141" s="5">
        <f aca="true" t="shared" si="39" ref="V141:V204">+L141*$R141</f>
        <v>0</v>
      </c>
      <c r="W141" s="5">
        <f aca="true" t="shared" si="40" ref="W141:W204">+M141*$R141</f>
        <v>0</v>
      </c>
      <c r="X141" s="5">
        <f aca="true" t="shared" si="41" ref="X141:X204">+N141*$R141</f>
        <v>0</v>
      </c>
      <c r="Y141" s="5">
        <f aca="true" t="shared" si="42" ref="Y141:Y204">+O141*$R141</f>
        <v>0</v>
      </c>
      <c r="Z141" s="5">
        <f aca="true" t="shared" si="43" ref="Z141:Z204">+P141*$R141</f>
        <v>0.1813771551724138</v>
      </c>
    </row>
    <row r="142" spans="1:26" ht="15.75">
      <c r="A142" s="2">
        <v>1630</v>
      </c>
      <c r="C142" s="2">
        <v>150</v>
      </c>
      <c r="H142" s="2">
        <v>129.7</v>
      </c>
      <c r="J142" s="4">
        <f t="shared" si="30"/>
        <v>0</v>
      </c>
      <c r="K142" s="4">
        <f t="shared" si="31"/>
        <v>2.650644990280968</v>
      </c>
      <c r="L142" s="4">
        <f t="shared" si="32"/>
        <v>0</v>
      </c>
      <c r="M142" s="4">
        <f t="shared" si="33"/>
        <v>0</v>
      </c>
      <c r="N142" s="4">
        <f t="shared" si="34"/>
        <v>0</v>
      </c>
      <c r="O142" s="4">
        <f t="shared" si="35"/>
        <v>0</v>
      </c>
      <c r="P142" s="4">
        <f t="shared" si="36"/>
        <v>2.236206896551724</v>
      </c>
      <c r="R142" s="5">
        <f>+'Silver '!D289/4</f>
        <v>0.0701325</v>
      </c>
      <c r="T142" s="5">
        <f t="shared" si="37"/>
        <v>0</v>
      </c>
      <c r="U142" s="5">
        <f t="shared" si="38"/>
        <v>0.18589635978088</v>
      </c>
      <c r="V142" s="5">
        <f t="shared" si="39"/>
        <v>0</v>
      </c>
      <c r="W142" s="5">
        <f t="shared" si="40"/>
        <v>0</v>
      </c>
      <c r="X142" s="5">
        <f t="shared" si="41"/>
        <v>0</v>
      </c>
      <c r="Y142" s="5">
        <f t="shared" si="42"/>
        <v>0</v>
      </c>
      <c r="Z142" s="5">
        <f t="shared" si="43"/>
        <v>0.15683078017241378</v>
      </c>
    </row>
    <row r="143" spans="1:26" ht="15.75">
      <c r="A143" s="2">
        <v>1631</v>
      </c>
      <c r="C143" s="2">
        <v>150</v>
      </c>
      <c r="D143" s="2">
        <v>150</v>
      </c>
      <c r="H143" s="2">
        <v>139.8</v>
      </c>
      <c r="J143" s="4">
        <f t="shared" si="30"/>
        <v>0</v>
      </c>
      <c r="K143" s="4">
        <f t="shared" si="31"/>
        <v>2.650644990280968</v>
      </c>
      <c r="L143" s="4">
        <f t="shared" si="32"/>
        <v>2.650644990280968</v>
      </c>
      <c r="M143" s="4">
        <f t="shared" si="33"/>
        <v>0</v>
      </c>
      <c r="N143" s="4">
        <f t="shared" si="34"/>
        <v>0</v>
      </c>
      <c r="O143" s="4">
        <f t="shared" si="35"/>
        <v>0</v>
      </c>
      <c r="P143" s="4">
        <f t="shared" si="36"/>
        <v>2.410344827586207</v>
      </c>
      <c r="R143" s="5">
        <f>+'Silver '!D290/4</f>
        <v>0.0701325</v>
      </c>
      <c r="T143" s="5">
        <f t="shared" si="37"/>
        <v>0</v>
      </c>
      <c r="U143" s="5">
        <f t="shared" si="38"/>
        <v>0.18589635978088</v>
      </c>
      <c r="V143" s="5">
        <f t="shared" si="39"/>
        <v>0.18589635978088</v>
      </c>
      <c r="W143" s="5">
        <f t="shared" si="40"/>
        <v>0</v>
      </c>
      <c r="X143" s="5">
        <f t="shared" si="41"/>
        <v>0</v>
      </c>
      <c r="Y143" s="5">
        <f t="shared" si="42"/>
        <v>0</v>
      </c>
      <c r="Z143" s="5">
        <f t="shared" si="43"/>
        <v>0.16904350862068965</v>
      </c>
    </row>
    <row r="144" spans="1:26" ht="15.75">
      <c r="A144" s="2">
        <v>1632</v>
      </c>
      <c r="D144" s="2">
        <v>166.7</v>
      </c>
      <c r="H144" s="2">
        <v>84.7</v>
      </c>
      <c r="J144" s="4">
        <f t="shared" si="30"/>
        <v>0</v>
      </c>
      <c r="K144" s="4">
        <f t="shared" si="31"/>
        <v>0</v>
      </c>
      <c r="L144" s="4">
        <f t="shared" si="32"/>
        <v>2.945750132532249</v>
      </c>
      <c r="M144" s="4">
        <f t="shared" si="33"/>
        <v>0</v>
      </c>
      <c r="N144" s="4">
        <f t="shared" si="34"/>
        <v>0</v>
      </c>
      <c r="O144" s="4">
        <f t="shared" si="35"/>
        <v>0</v>
      </c>
      <c r="P144" s="4">
        <f t="shared" si="36"/>
        <v>1.460344827586207</v>
      </c>
      <c r="R144" s="5">
        <f>+'Silver '!D291/4</f>
        <v>0.0701325</v>
      </c>
      <c r="T144" s="5">
        <f t="shared" si="37"/>
        <v>0</v>
      </c>
      <c r="U144" s="5">
        <f t="shared" si="38"/>
        <v>0</v>
      </c>
      <c r="V144" s="5">
        <f t="shared" si="39"/>
        <v>0.20659282116981795</v>
      </c>
      <c r="W144" s="5">
        <f t="shared" si="40"/>
        <v>0</v>
      </c>
      <c r="X144" s="5">
        <f t="shared" si="41"/>
        <v>0</v>
      </c>
      <c r="Y144" s="5">
        <f t="shared" si="42"/>
        <v>0</v>
      </c>
      <c r="Z144" s="5">
        <f t="shared" si="43"/>
        <v>0.10241763362068966</v>
      </c>
    </row>
    <row r="145" spans="1:26" ht="15.75">
      <c r="A145" s="2">
        <v>1633</v>
      </c>
      <c r="D145" s="2">
        <v>170.3</v>
      </c>
      <c r="F145" s="2">
        <v>210</v>
      </c>
      <c r="H145" s="2">
        <v>113.3</v>
      </c>
      <c r="J145" s="4">
        <f t="shared" si="30"/>
        <v>0</v>
      </c>
      <c r="K145" s="4">
        <f t="shared" si="31"/>
        <v>0</v>
      </c>
      <c r="L145" s="4">
        <f t="shared" si="32"/>
        <v>3.0093656122989927</v>
      </c>
      <c r="M145" s="4">
        <f t="shared" si="33"/>
        <v>0</v>
      </c>
      <c r="N145" s="4">
        <f t="shared" si="34"/>
        <v>3.7109029863933554</v>
      </c>
      <c r="O145" s="4">
        <f t="shared" si="35"/>
        <v>0</v>
      </c>
      <c r="P145" s="4">
        <f t="shared" si="36"/>
        <v>1.9534482758620688</v>
      </c>
      <c r="R145" s="5">
        <f>+'Silver '!D292/4</f>
        <v>0.0701325</v>
      </c>
      <c r="T145" s="5">
        <f t="shared" si="37"/>
        <v>0</v>
      </c>
      <c r="U145" s="5">
        <f t="shared" si="38"/>
        <v>0</v>
      </c>
      <c r="V145" s="5">
        <f t="shared" si="39"/>
        <v>0.2110543338045591</v>
      </c>
      <c r="W145" s="5">
        <f t="shared" si="40"/>
        <v>0</v>
      </c>
      <c r="X145" s="5">
        <f t="shared" si="41"/>
        <v>0.260254903693232</v>
      </c>
      <c r="Y145" s="5">
        <f t="shared" si="42"/>
        <v>0</v>
      </c>
      <c r="Z145" s="5">
        <f t="shared" si="43"/>
        <v>0.13700021120689654</v>
      </c>
    </row>
    <row r="146" spans="1:26" ht="15.75">
      <c r="A146" s="2">
        <v>1634</v>
      </c>
      <c r="B146" s="2">
        <v>180</v>
      </c>
      <c r="F146" s="2">
        <v>208</v>
      </c>
      <c r="H146" s="2">
        <v>173.3</v>
      </c>
      <c r="J146" s="4">
        <f t="shared" si="30"/>
        <v>3.1807739883371617</v>
      </c>
      <c r="K146" s="4">
        <f t="shared" si="31"/>
        <v>0</v>
      </c>
      <c r="L146" s="4">
        <f t="shared" si="32"/>
        <v>0</v>
      </c>
      <c r="M146" s="4">
        <f t="shared" si="33"/>
        <v>0</v>
      </c>
      <c r="N146" s="4">
        <f t="shared" si="34"/>
        <v>3.6755610531896092</v>
      </c>
      <c r="O146" s="4">
        <f t="shared" si="35"/>
        <v>0</v>
      </c>
      <c r="P146" s="4">
        <f t="shared" si="36"/>
        <v>2.987931034482759</v>
      </c>
      <c r="R146" s="5">
        <f>+'Silver '!D293/4</f>
        <v>0.0701325</v>
      </c>
      <c r="T146" s="5">
        <f t="shared" si="37"/>
        <v>0.223075631737056</v>
      </c>
      <c r="U146" s="5">
        <f t="shared" si="38"/>
        <v>0</v>
      </c>
      <c r="V146" s="5">
        <f t="shared" si="39"/>
        <v>0</v>
      </c>
      <c r="W146" s="5">
        <f t="shared" si="40"/>
        <v>0</v>
      </c>
      <c r="X146" s="5">
        <f t="shared" si="41"/>
        <v>0.2577762855628203</v>
      </c>
      <c r="Y146" s="5">
        <f t="shared" si="42"/>
        <v>0</v>
      </c>
      <c r="Z146" s="5">
        <f t="shared" si="43"/>
        <v>0.2095510732758621</v>
      </c>
    </row>
    <row r="147" spans="1:26" ht="15.75">
      <c r="A147" s="2">
        <v>1635</v>
      </c>
      <c r="D147" s="2">
        <v>150</v>
      </c>
      <c r="F147" s="2">
        <v>214</v>
      </c>
      <c r="H147" s="2">
        <v>215.6</v>
      </c>
      <c r="J147" s="4">
        <f t="shared" si="30"/>
        <v>0</v>
      </c>
      <c r="K147" s="4">
        <f t="shared" si="31"/>
        <v>0</v>
      </c>
      <c r="L147" s="4">
        <f t="shared" si="32"/>
        <v>2.650644990280968</v>
      </c>
      <c r="M147" s="4">
        <f t="shared" si="33"/>
        <v>0</v>
      </c>
      <c r="N147" s="4">
        <f t="shared" si="34"/>
        <v>3.781586852800848</v>
      </c>
      <c r="O147" s="4">
        <f t="shared" si="35"/>
        <v>0</v>
      </c>
      <c r="P147" s="4">
        <f t="shared" si="36"/>
        <v>3.717241379310345</v>
      </c>
      <c r="R147" s="5">
        <f>+'Silver '!D294/4</f>
        <v>0.06975</v>
      </c>
      <c r="T147" s="5">
        <f t="shared" si="37"/>
        <v>0</v>
      </c>
      <c r="U147" s="5">
        <f t="shared" si="38"/>
        <v>0</v>
      </c>
      <c r="V147" s="5">
        <f t="shared" si="39"/>
        <v>0.18488248807209753</v>
      </c>
      <c r="W147" s="5">
        <f t="shared" si="40"/>
        <v>0</v>
      </c>
      <c r="X147" s="5">
        <f t="shared" si="41"/>
        <v>0.2637656829828592</v>
      </c>
      <c r="Y147" s="5">
        <f t="shared" si="42"/>
        <v>0</v>
      </c>
      <c r="Z147" s="5">
        <f t="shared" si="43"/>
        <v>0.25927758620689656</v>
      </c>
    </row>
    <row r="148" spans="1:26" ht="15.75">
      <c r="A148" s="2">
        <v>1636</v>
      </c>
      <c r="C148" s="2">
        <v>120</v>
      </c>
      <c r="H148" s="2">
        <v>181.9</v>
      </c>
      <c r="J148" s="4">
        <f t="shared" si="30"/>
        <v>0</v>
      </c>
      <c r="K148" s="4">
        <f t="shared" si="31"/>
        <v>2.1205159922247745</v>
      </c>
      <c r="L148" s="4">
        <f t="shared" si="32"/>
        <v>0</v>
      </c>
      <c r="M148" s="4">
        <f t="shared" si="33"/>
        <v>0</v>
      </c>
      <c r="N148" s="4">
        <f t="shared" si="34"/>
        <v>0</v>
      </c>
      <c r="O148" s="4">
        <f t="shared" si="35"/>
        <v>0</v>
      </c>
      <c r="P148" s="4">
        <f t="shared" si="36"/>
        <v>3.136206896551724</v>
      </c>
      <c r="R148" s="5">
        <f>+'Silver '!D295/4</f>
        <v>0.069</v>
      </c>
      <c r="T148" s="5">
        <f t="shared" si="37"/>
        <v>0</v>
      </c>
      <c r="U148" s="5">
        <f t="shared" si="38"/>
        <v>0.14631560346350944</v>
      </c>
      <c r="V148" s="5">
        <f t="shared" si="39"/>
        <v>0</v>
      </c>
      <c r="W148" s="5">
        <f t="shared" si="40"/>
        <v>0</v>
      </c>
      <c r="X148" s="5">
        <f t="shared" si="41"/>
        <v>0</v>
      </c>
      <c r="Y148" s="5">
        <f t="shared" si="42"/>
        <v>0</v>
      </c>
      <c r="Z148" s="5">
        <f t="shared" si="43"/>
        <v>0.21639827586206897</v>
      </c>
    </row>
    <row r="149" spans="1:26" ht="15.75">
      <c r="A149" s="2">
        <v>1637</v>
      </c>
      <c r="C149" s="2">
        <v>150</v>
      </c>
      <c r="D149" s="2">
        <v>240</v>
      </c>
      <c r="H149" s="2">
        <v>101.6</v>
      </c>
      <c r="J149" s="4">
        <f t="shared" si="30"/>
        <v>0</v>
      </c>
      <c r="K149" s="4">
        <f t="shared" si="31"/>
        <v>2.650644990280968</v>
      </c>
      <c r="L149" s="4">
        <f t="shared" si="32"/>
        <v>4.241031984449549</v>
      </c>
      <c r="M149" s="4">
        <f t="shared" si="33"/>
        <v>0</v>
      </c>
      <c r="N149" s="4">
        <f t="shared" si="34"/>
        <v>0</v>
      </c>
      <c r="O149" s="4">
        <f t="shared" si="35"/>
        <v>0</v>
      </c>
      <c r="P149" s="4">
        <f t="shared" si="36"/>
        <v>1.7517241379310344</v>
      </c>
      <c r="R149" s="5">
        <f>+'Silver '!D296/4</f>
        <v>0.069</v>
      </c>
      <c r="T149" s="5">
        <f t="shared" si="37"/>
        <v>0</v>
      </c>
      <c r="U149" s="5">
        <f t="shared" si="38"/>
        <v>0.1828945043293868</v>
      </c>
      <c r="V149" s="5">
        <f t="shared" si="39"/>
        <v>0.2926312069270189</v>
      </c>
      <c r="W149" s="5">
        <f t="shared" si="40"/>
        <v>0</v>
      </c>
      <c r="X149" s="5">
        <f t="shared" si="41"/>
        <v>0</v>
      </c>
      <c r="Y149" s="5">
        <f t="shared" si="42"/>
        <v>0</v>
      </c>
      <c r="Z149" s="5">
        <f t="shared" si="43"/>
        <v>0.12086896551724138</v>
      </c>
    </row>
    <row r="150" spans="1:26" ht="15.75">
      <c r="A150" s="2">
        <v>1638</v>
      </c>
      <c r="B150" s="2">
        <v>157.7</v>
      </c>
      <c r="C150" s="2">
        <v>120</v>
      </c>
      <c r="F150" s="2">
        <v>210</v>
      </c>
      <c r="H150" s="2">
        <v>127.5</v>
      </c>
      <c r="J150" s="4">
        <f t="shared" si="30"/>
        <v>2.786711433115391</v>
      </c>
      <c r="K150" s="4">
        <f t="shared" si="31"/>
        <v>2.1205159922247745</v>
      </c>
      <c r="L150" s="4">
        <f t="shared" si="32"/>
        <v>0</v>
      </c>
      <c r="M150" s="4">
        <f t="shared" si="33"/>
        <v>0</v>
      </c>
      <c r="N150" s="4">
        <f t="shared" si="34"/>
        <v>3.7109029863933554</v>
      </c>
      <c r="O150" s="4">
        <f t="shared" si="35"/>
        <v>0</v>
      </c>
      <c r="P150" s="4">
        <f t="shared" si="36"/>
        <v>2.1982758620689653</v>
      </c>
      <c r="R150" s="5">
        <f>+'Silver '!D297/4</f>
        <v>0.069</v>
      </c>
      <c r="T150" s="5">
        <f t="shared" si="37"/>
        <v>0.192283088884962</v>
      </c>
      <c r="U150" s="5">
        <f t="shared" si="38"/>
        <v>0.14631560346350944</v>
      </c>
      <c r="V150" s="5">
        <f t="shared" si="39"/>
        <v>0</v>
      </c>
      <c r="W150" s="5">
        <f t="shared" si="40"/>
        <v>0</v>
      </c>
      <c r="X150" s="5">
        <f t="shared" si="41"/>
        <v>0.25605230606114154</v>
      </c>
      <c r="Y150" s="5">
        <f t="shared" si="42"/>
        <v>0</v>
      </c>
      <c r="Z150" s="5">
        <f t="shared" si="43"/>
        <v>0.15168103448275863</v>
      </c>
    </row>
    <row r="151" spans="1:26" ht="15.75">
      <c r="A151" s="2">
        <v>1639</v>
      </c>
      <c r="C151" s="2">
        <v>142.5</v>
      </c>
      <c r="F151" s="2">
        <v>210</v>
      </c>
      <c r="H151" s="2">
        <v>80.3</v>
      </c>
      <c r="J151" s="4">
        <f t="shared" si="30"/>
        <v>0</v>
      </c>
      <c r="K151" s="4">
        <f t="shared" si="31"/>
        <v>2.5181127407669197</v>
      </c>
      <c r="L151" s="4">
        <f t="shared" si="32"/>
        <v>0</v>
      </c>
      <c r="M151" s="4">
        <f t="shared" si="33"/>
        <v>0</v>
      </c>
      <c r="N151" s="4">
        <f t="shared" si="34"/>
        <v>3.7109029863933554</v>
      </c>
      <c r="O151" s="4">
        <f t="shared" si="35"/>
        <v>0</v>
      </c>
      <c r="P151" s="4">
        <f t="shared" si="36"/>
        <v>1.3844827586206896</v>
      </c>
      <c r="R151" s="5">
        <f>+'Silver '!D298/4</f>
        <v>0.069</v>
      </c>
      <c r="T151" s="5">
        <f t="shared" si="37"/>
        <v>0</v>
      </c>
      <c r="U151" s="5">
        <f t="shared" si="38"/>
        <v>0.17374977911291747</v>
      </c>
      <c r="V151" s="5">
        <f t="shared" si="39"/>
        <v>0</v>
      </c>
      <c r="W151" s="5">
        <f t="shared" si="40"/>
        <v>0</v>
      </c>
      <c r="X151" s="5">
        <f t="shared" si="41"/>
        <v>0.25605230606114154</v>
      </c>
      <c r="Y151" s="5">
        <f t="shared" si="42"/>
        <v>0</v>
      </c>
      <c r="Z151" s="5">
        <f t="shared" si="43"/>
        <v>0.09552931034482759</v>
      </c>
    </row>
    <row r="152" spans="1:26" ht="15.75">
      <c r="A152" s="2">
        <v>1640</v>
      </c>
      <c r="F152" s="2">
        <v>208</v>
      </c>
      <c r="H152" s="2">
        <v>60</v>
      </c>
      <c r="J152" s="4">
        <f t="shared" si="30"/>
        <v>0</v>
      </c>
      <c r="K152" s="4">
        <f t="shared" si="31"/>
        <v>0</v>
      </c>
      <c r="L152" s="4">
        <f t="shared" si="32"/>
        <v>0</v>
      </c>
      <c r="M152" s="4">
        <f t="shared" si="33"/>
        <v>0</v>
      </c>
      <c r="N152" s="4">
        <f t="shared" si="34"/>
        <v>3.6755610531896092</v>
      </c>
      <c r="O152" s="4">
        <f t="shared" si="35"/>
        <v>0</v>
      </c>
      <c r="P152" s="4">
        <f t="shared" si="36"/>
        <v>1.0344827586206897</v>
      </c>
      <c r="R152" s="5">
        <f>+'Silver '!D299/4</f>
        <v>0.069</v>
      </c>
      <c r="T152" s="5">
        <f t="shared" si="37"/>
        <v>0</v>
      </c>
      <c r="U152" s="5">
        <f t="shared" si="38"/>
        <v>0</v>
      </c>
      <c r="V152" s="5">
        <f t="shared" si="39"/>
        <v>0</v>
      </c>
      <c r="W152" s="5">
        <f t="shared" si="40"/>
        <v>0</v>
      </c>
      <c r="X152" s="5">
        <f t="shared" si="41"/>
        <v>0.25361371267008304</v>
      </c>
      <c r="Y152" s="5">
        <f t="shared" si="42"/>
        <v>0</v>
      </c>
      <c r="Z152" s="5">
        <f t="shared" si="43"/>
        <v>0.0713793103448276</v>
      </c>
    </row>
    <row r="153" spans="1:26" ht="15.75">
      <c r="A153" s="2">
        <v>1641</v>
      </c>
      <c r="F153" s="2">
        <v>207</v>
      </c>
      <c r="H153" s="2">
        <v>105</v>
      </c>
      <c r="J153" s="4">
        <f t="shared" si="30"/>
        <v>0</v>
      </c>
      <c r="K153" s="4">
        <f t="shared" si="31"/>
        <v>0</v>
      </c>
      <c r="L153" s="4">
        <f t="shared" si="32"/>
        <v>0</v>
      </c>
      <c r="M153" s="4">
        <f t="shared" si="33"/>
        <v>0</v>
      </c>
      <c r="N153" s="4">
        <f t="shared" si="34"/>
        <v>3.657890086587736</v>
      </c>
      <c r="O153" s="4">
        <f t="shared" si="35"/>
        <v>0</v>
      </c>
      <c r="P153" s="4">
        <f t="shared" si="36"/>
        <v>1.8103448275862069</v>
      </c>
      <c r="R153" s="5">
        <f>+'Silver '!D300/4</f>
        <v>0.069</v>
      </c>
      <c r="T153" s="5">
        <f t="shared" si="37"/>
        <v>0</v>
      </c>
      <c r="U153" s="5">
        <f t="shared" si="38"/>
        <v>0</v>
      </c>
      <c r="V153" s="5">
        <f t="shared" si="39"/>
        <v>0</v>
      </c>
      <c r="W153" s="5">
        <f t="shared" si="40"/>
        <v>0</v>
      </c>
      <c r="X153" s="5">
        <f t="shared" si="41"/>
        <v>0.2523944159745538</v>
      </c>
      <c r="Y153" s="5">
        <f t="shared" si="42"/>
        <v>0</v>
      </c>
      <c r="Z153" s="5">
        <f t="shared" si="43"/>
        <v>0.12491379310344829</v>
      </c>
    </row>
    <row r="154" spans="1:26" ht="15.75">
      <c r="A154" s="2">
        <v>1642</v>
      </c>
      <c r="F154" s="2">
        <v>231</v>
      </c>
      <c r="J154" s="4">
        <f t="shared" si="30"/>
        <v>0</v>
      </c>
      <c r="K154" s="4">
        <f t="shared" si="31"/>
        <v>0</v>
      </c>
      <c r="L154" s="4">
        <f t="shared" si="32"/>
        <v>0</v>
      </c>
      <c r="M154" s="4">
        <f t="shared" si="33"/>
        <v>0</v>
      </c>
      <c r="N154" s="4">
        <f t="shared" si="34"/>
        <v>4.081993285032691</v>
      </c>
      <c r="O154" s="4">
        <f t="shared" si="35"/>
        <v>0</v>
      </c>
      <c r="P154" s="4">
        <f t="shared" si="36"/>
        <v>0</v>
      </c>
      <c r="R154" s="5">
        <f>+'Silver '!D301/4</f>
        <v>0.069</v>
      </c>
      <c r="T154" s="5">
        <f t="shared" si="37"/>
        <v>0</v>
      </c>
      <c r="U154" s="5">
        <f t="shared" si="38"/>
        <v>0</v>
      </c>
      <c r="V154" s="5">
        <f t="shared" si="39"/>
        <v>0</v>
      </c>
      <c r="W154" s="5">
        <f t="shared" si="40"/>
        <v>0</v>
      </c>
      <c r="X154" s="5">
        <f t="shared" si="41"/>
        <v>0.28165753666725574</v>
      </c>
      <c r="Y154" s="5">
        <f t="shared" si="42"/>
        <v>0</v>
      </c>
      <c r="Z154" s="5">
        <f t="shared" si="43"/>
        <v>0</v>
      </c>
    </row>
    <row r="155" spans="1:26" ht="15.75">
      <c r="A155" s="2">
        <v>1643</v>
      </c>
      <c r="F155" s="2">
        <v>219</v>
      </c>
      <c r="J155" s="4">
        <f t="shared" si="30"/>
        <v>0</v>
      </c>
      <c r="K155" s="4">
        <f t="shared" si="31"/>
        <v>0</v>
      </c>
      <c r="L155" s="4">
        <f t="shared" si="32"/>
        <v>0</v>
      </c>
      <c r="M155" s="4">
        <f t="shared" si="33"/>
        <v>0</v>
      </c>
      <c r="N155" s="4">
        <f t="shared" si="34"/>
        <v>3.869941685810214</v>
      </c>
      <c r="O155" s="4">
        <f t="shared" si="35"/>
        <v>0</v>
      </c>
      <c r="P155" s="4">
        <f t="shared" si="36"/>
        <v>0</v>
      </c>
      <c r="R155" s="5">
        <f>+'Silver '!D302/4</f>
        <v>0.069</v>
      </c>
      <c r="T155" s="5">
        <f t="shared" si="37"/>
        <v>0</v>
      </c>
      <c r="U155" s="5">
        <f t="shared" si="38"/>
        <v>0</v>
      </c>
      <c r="V155" s="5">
        <f t="shared" si="39"/>
        <v>0</v>
      </c>
      <c r="W155" s="5">
        <f t="shared" si="40"/>
        <v>0</v>
      </c>
      <c r="X155" s="5">
        <f t="shared" si="41"/>
        <v>0.2670259763209048</v>
      </c>
      <c r="Y155" s="5">
        <f t="shared" si="42"/>
        <v>0</v>
      </c>
      <c r="Z155" s="5">
        <f t="shared" si="43"/>
        <v>0</v>
      </c>
    </row>
    <row r="156" spans="1:26" ht="15.75">
      <c r="A156" s="2">
        <v>1644</v>
      </c>
      <c r="F156" s="2">
        <v>215</v>
      </c>
      <c r="J156" s="4">
        <f t="shared" si="30"/>
        <v>0</v>
      </c>
      <c r="K156" s="4">
        <f t="shared" si="31"/>
        <v>0</v>
      </c>
      <c r="L156" s="4">
        <f t="shared" si="32"/>
        <v>0</v>
      </c>
      <c r="M156" s="4">
        <f t="shared" si="33"/>
        <v>0</v>
      </c>
      <c r="N156" s="4">
        <f t="shared" si="34"/>
        <v>3.799257819402721</v>
      </c>
      <c r="O156" s="4">
        <f t="shared" si="35"/>
        <v>0</v>
      </c>
      <c r="P156" s="4">
        <f t="shared" si="36"/>
        <v>0</v>
      </c>
      <c r="R156" s="5">
        <f>+'Silver '!D303/4</f>
        <v>0.069</v>
      </c>
      <c r="T156" s="5">
        <f t="shared" si="37"/>
        <v>0</v>
      </c>
      <c r="U156" s="5">
        <f t="shared" si="38"/>
        <v>0</v>
      </c>
      <c r="V156" s="5">
        <f t="shared" si="39"/>
        <v>0</v>
      </c>
      <c r="W156" s="5">
        <f t="shared" si="40"/>
        <v>0</v>
      </c>
      <c r="X156" s="5">
        <f t="shared" si="41"/>
        <v>0.2621487895387878</v>
      </c>
      <c r="Y156" s="5">
        <f t="shared" si="42"/>
        <v>0</v>
      </c>
      <c r="Z156" s="5">
        <f t="shared" si="43"/>
        <v>0</v>
      </c>
    </row>
    <row r="157" spans="1:26" ht="15.75">
      <c r="A157" s="2">
        <v>1645</v>
      </c>
      <c r="F157" s="2">
        <v>240</v>
      </c>
      <c r="J157" s="4">
        <f t="shared" si="30"/>
        <v>0</v>
      </c>
      <c r="K157" s="4">
        <f t="shared" si="31"/>
        <v>0</v>
      </c>
      <c r="L157" s="4">
        <f t="shared" si="32"/>
        <v>0</v>
      </c>
      <c r="M157" s="4">
        <f t="shared" si="33"/>
        <v>0</v>
      </c>
      <c r="N157" s="4">
        <f t="shared" si="34"/>
        <v>4.241031984449549</v>
      </c>
      <c r="O157" s="4">
        <f t="shared" si="35"/>
        <v>0</v>
      </c>
      <c r="P157" s="4">
        <f t="shared" si="36"/>
        <v>0</v>
      </c>
      <c r="R157" s="5">
        <f>+'Silver '!D304/4</f>
        <v>0.069</v>
      </c>
      <c r="T157" s="5">
        <f t="shared" si="37"/>
        <v>0</v>
      </c>
      <c r="U157" s="5">
        <f t="shared" si="38"/>
        <v>0</v>
      </c>
      <c r="V157" s="5">
        <f t="shared" si="39"/>
        <v>0</v>
      </c>
      <c r="W157" s="5">
        <f t="shared" si="40"/>
        <v>0</v>
      </c>
      <c r="X157" s="5">
        <f t="shared" si="41"/>
        <v>0.2926312069270189</v>
      </c>
      <c r="Y157" s="5">
        <f t="shared" si="42"/>
        <v>0</v>
      </c>
      <c r="Z157" s="5">
        <f t="shared" si="43"/>
        <v>0</v>
      </c>
    </row>
    <row r="158" spans="1:26" ht="15.75">
      <c r="A158" s="2">
        <v>1646</v>
      </c>
      <c r="J158" s="4">
        <f t="shared" si="30"/>
        <v>0</v>
      </c>
      <c r="K158" s="4">
        <f t="shared" si="31"/>
        <v>0</v>
      </c>
      <c r="L158" s="4">
        <f t="shared" si="32"/>
        <v>0</v>
      </c>
      <c r="M158" s="4">
        <f t="shared" si="33"/>
        <v>0</v>
      </c>
      <c r="N158" s="4">
        <f t="shared" si="34"/>
        <v>0</v>
      </c>
      <c r="O158" s="4">
        <f t="shared" si="35"/>
        <v>0</v>
      </c>
      <c r="P158" s="4">
        <f t="shared" si="36"/>
        <v>0</v>
      </c>
      <c r="R158" s="5">
        <f>+'Silver '!D305/4</f>
        <v>0.069</v>
      </c>
      <c r="T158" s="5">
        <f t="shared" si="37"/>
        <v>0</v>
      </c>
      <c r="U158" s="5">
        <f t="shared" si="38"/>
        <v>0</v>
      </c>
      <c r="V158" s="5">
        <f t="shared" si="39"/>
        <v>0</v>
      </c>
      <c r="W158" s="5">
        <f t="shared" si="40"/>
        <v>0</v>
      </c>
      <c r="X158" s="5">
        <f t="shared" si="41"/>
        <v>0</v>
      </c>
      <c r="Y158" s="5">
        <f t="shared" si="42"/>
        <v>0</v>
      </c>
      <c r="Z158" s="5">
        <f t="shared" si="43"/>
        <v>0</v>
      </c>
    </row>
    <row r="159" spans="1:26" ht="15.75">
      <c r="A159" s="2">
        <v>1647</v>
      </c>
      <c r="H159" s="2">
        <v>150</v>
      </c>
      <c r="J159" s="4">
        <f t="shared" si="30"/>
        <v>0</v>
      </c>
      <c r="K159" s="4">
        <f t="shared" si="31"/>
        <v>0</v>
      </c>
      <c r="L159" s="4">
        <f t="shared" si="32"/>
        <v>0</v>
      </c>
      <c r="M159" s="4">
        <f t="shared" si="33"/>
        <v>0</v>
      </c>
      <c r="N159" s="4">
        <f t="shared" si="34"/>
        <v>0</v>
      </c>
      <c r="O159" s="4">
        <f t="shared" si="35"/>
        <v>0</v>
      </c>
      <c r="P159" s="4">
        <f t="shared" si="36"/>
        <v>2.586206896551724</v>
      </c>
      <c r="R159" s="5">
        <f>+'Silver '!D306/4</f>
        <v>0.069</v>
      </c>
      <c r="T159" s="5">
        <f t="shared" si="37"/>
        <v>0</v>
      </c>
      <c r="U159" s="5">
        <f t="shared" si="38"/>
        <v>0</v>
      </c>
      <c r="V159" s="5">
        <f t="shared" si="39"/>
        <v>0</v>
      </c>
      <c r="W159" s="5">
        <f t="shared" si="40"/>
        <v>0</v>
      </c>
      <c r="X159" s="5">
        <f t="shared" si="41"/>
        <v>0</v>
      </c>
      <c r="Y159" s="5">
        <f t="shared" si="42"/>
        <v>0</v>
      </c>
      <c r="Z159" s="5">
        <f t="shared" si="43"/>
        <v>0.178448275862069</v>
      </c>
    </row>
    <row r="160" spans="1:26" ht="15.75">
      <c r="A160" s="2">
        <v>1648</v>
      </c>
      <c r="F160" s="2">
        <v>240</v>
      </c>
      <c r="H160" s="2">
        <v>148.2</v>
      </c>
      <c r="J160" s="4">
        <f t="shared" si="30"/>
        <v>0</v>
      </c>
      <c r="K160" s="4">
        <f t="shared" si="31"/>
        <v>0</v>
      </c>
      <c r="L160" s="4">
        <f t="shared" si="32"/>
        <v>0</v>
      </c>
      <c r="M160" s="4">
        <f t="shared" si="33"/>
        <v>0</v>
      </c>
      <c r="N160" s="4">
        <f t="shared" si="34"/>
        <v>4.241031984449549</v>
      </c>
      <c r="O160" s="4">
        <f t="shared" si="35"/>
        <v>0</v>
      </c>
      <c r="P160" s="4">
        <f t="shared" si="36"/>
        <v>2.555172413793103</v>
      </c>
      <c r="R160" s="5">
        <f>+'Silver '!D307/4</f>
        <v>0.069</v>
      </c>
      <c r="T160" s="5">
        <f t="shared" si="37"/>
        <v>0</v>
      </c>
      <c r="U160" s="5">
        <f t="shared" si="38"/>
        <v>0</v>
      </c>
      <c r="V160" s="5">
        <f t="shared" si="39"/>
        <v>0</v>
      </c>
      <c r="W160" s="5">
        <f t="shared" si="40"/>
        <v>0</v>
      </c>
      <c r="X160" s="5">
        <f t="shared" si="41"/>
        <v>0.2926312069270189</v>
      </c>
      <c r="Y160" s="5">
        <f t="shared" si="42"/>
        <v>0</v>
      </c>
      <c r="Z160" s="5">
        <f t="shared" si="43"/>
        <v>0.17630689655172413</v>
      </c>
    </row>
    <row r="161" spans="1:26" ht="15.75">
      <c r="A161" s="2">
        <v>1649</v>
      </c>
      <c r="H161" s="2">
        <v>155.5</v>
      </c>
      <c r="J161" s="4">
        <f t="shared" si="30"/>
        <v>0</v>
      </c>
      <c r="K161" s="4">
        <f t="shared" si="31"/>
        <v>0</v>
      </c>
      <c r="L161" s="4">
        <f t="shared" si="32"/>
        <v>0</v>
      </c>
      <c r="M161" s="4">
        <f t="shared" si="33"/>
        <v>0</v>
      </c>
      <c r="N161" s="4">
        <f t="shared" si="34"/>
        <v>0</v>
      </c>
      <c r="O161" s="4">
        <f t="shared" si="35"/>
        <v>0</v>
      </c>
      <c r="P161" s="4">
        <f t="shared" si="36"/>
        <v>2.6810344827586206</v>
      </c>
      <c r="R161" s="5">
        <f>+'Silver '!D308/4</f>
        <v>0.069</v>
      </c>
      <c r="T161" s="5">
        <f t="shared" si="37"/>
        <v>0</v>
      </c>
      <c r="U161" s="5">
        <f t="shared" si="38"/>
        <v>0</v>
      </c>
      <c r="V161" s="5">
        <f t="shared" si="39"/>
        <v>0</v>
      </c>
      <c r="W161" s="5">
        <f t="shared" si="40"/>
        <v>0</v>
      </c>
      <c r="X161" s="5">
        <f t="shared" si="41"/>
        <v>0</v>
      </c>
      <c r="Y161" s="5">
        <f t="shared" si="42"/>
        <v>0</v>
      </c>
      <c r="Z161" s="5">
        <f t="shared" si="43"/>
        <v>0.18499137931034484</v>
      </c>
    </row>
    <row r="162" spans="1:26" ht="15.75">
      <c r="A162" s="2">
        <v>1650</v>
      </c>
      <c r="H162" s="2">
        <v>298.8</v>
      </c>
      <c r="J162" s="4">
        <f t="shared" si="30"/>
        <v>0</v>
      </c>
      <c r="K162" s="4">
        <f t="shared" si="31"/>
        <v>0</v>
      </c>
      <c r="L162" s="4">
        <f t="shared" si="32"/>
        <v>0</v>
      </c>
      <c r="M162" s="4">
        <f t="shared" si="33"/>
        <v>0</v>
      </c>
      <c r="N162" s="4">
        <f t="shared" si="34"/>
        <v>0</v>
      </c>
      <c r="O162" s="4">
        <f t="shared" si="35"/>
        <v>0</v>
      </c>
      <c r="P162" s="4">
        <f t="shared" si="36"/>
        <v>5.151724137931034</v>
      </c>
      <c r="R162" s="5">
        <f>+'Silver '!D309/4</f>
        <v>0.0682675</v>
      </c>
      <c r="T162" s="5">
        <f t="shared" si="37"/>
        <v>0</v>
      </c>
      <c r="U162" s="5">
        <f t="shared" si="38"/>
        <v>0</v>
      </c>
      <c r="V162" s="5">
        <f t="shared" si="39"/>
        <v>0</v>
      </c>
      <c r="W162" s="5">
        <f t="shared" si="40"/>
        <v>0</v>
      </c>
      <c r="X162" s="5">
        <f t="shared" si="41"/>
        <v>0</v>
      </c>
      <c r="Y162" s="5">
        <f t="shared" si="42"/>
        <v>0</v>
      </c>
      <c r="Z162" s="5">
        <f t="shared" si="43"/>
        <v>0.35169532758620686</v>
      </c>
    </row>
    <row r="163" spans="1:26" ht="15.75">
      <c r="A163" s="2">
        <v>1651</v>
      </c>
      <c r="F163" s="2">
        <v>245</v>
      </c>
      <c r="H163" s="2">
        <v>230.2</v>
      </c>
      <c r="J163" s="4">
        <f t="shared" si="30"/>
        <v>0</v>
      </c>
      <c r="K163" s="4">
        <f t="shared" si="31"/>
        <v>0</v>
      </c>
      <c r="L163" s="4">
        <f t="shared" si="32"/>
        <v>0</v>
      </c>
      <c r="M163" s="4">
        <f t="shared" si="33"/>
        <v>0</v>
      </c>
      <c r="N163" s="4">
        <f t="shared" si="34"/>
        <v>4.329386817458915</v>
      </c>
      <c r="O163" s="4">
        <f t="shared" si="35"/>
        <v>0</v>
      </c>
      <c r="P163" s="4">
        <f t="shared" si="36"/>
        <v>3.968965517241379</v>
      </c>
      <c r="R163" s="5">
        <f>+'Silver '!D310/4</f>
        <v>0.0682675</v>
      </c>
      <c r="T163" s="5">
        <f t="shared" si="37"/>
        <v>0</v>
      </c>
      <c r="U163" s="5">
        <f t="shared" si="38"/>
        <v>0</v>
      </c>
      <c r="V163" s="5">
        <f t="shared" si="39"/>
        <v>0</v>
      </c>
      <c r="W163" s="5">
        <f t="shared" si="40"/>
        <v>0</v>
      </c>
      <c r="X163" s="5">
        <f t="shared" si="41"/>
        <v>0.29555641456087645</v>
      </c>
      <c r="Y163" s="5">
        <f t="shared" si="42"/>
        <v>0</v>
      </c>
      <c r="Z163" s="5">
        <f t="shared" si="43"/>
        <v>0.2709513534482758</v>
      </c>
    </row>
    <row r="164" spans="1:26" ht="15.75">
      <c r="A164" s="2">
        <v>1652</v>
      </c>
      <c r="F164" s="2">
        <v>249</v>
      </c>
      <c r="H164" s="2">
        <v>109.6</v>
      </c>
      <c r="J164" s="4">
        <f t="shared" si="30"/>
        <v>0</v>
      </c>
      <c r="K164" s="4">
        <f t="shared" si="31"/>
        <v>0</v>
      </c>
      <c r="L164" s="4">
        <f t="shared" si="32"/>
        <v>0</v>
      </c>
      <c r="M164" s="4">
        <f t="shared" si="33"/>
        <v>0</v>
      </c>
      <c r="N164" s="4">
        <f t="shared" si="34"/>
        <v>4.400070683866407</v>
      </c>
      <c r="O164" s="4">
        <f t="shared" si="35"/>
        <v>0</v>
      </c>
      <c r="P164" s="4">
        <f t="shared" si="36"/>
        <v>1.889655172413793</v>
      </c>
      <c r="R164" s="5">
        <f>+'Silver '!D311/4</f>
        <v>0.0682675</v>
      </c>
      <c r="T164" s="5">
        <f t="shared" si="37"/>
        <v>0</v>
      </c>
      <c r="U164" s="5">
        <f t="shared" si="38"/>
        <v>0</v>
      </c>
      <c r="V164" s="5">
        <f t="shared" si="39"/>
        <v>0</v>
      </c>
      <c r="W164" s="5">
        <f t="shared" si="40"/>
        <v>0</v>
      </c>
      <c r="X164" s="5">
        <f t="shared" si="41"/>
        <v>0.30038182541084996</v>
      </c>
      <c r="Y164" s="5">
        <f t="shared" si="42"/>
        <v>0</v>
      </c>
      <c r="Z164" s="5">
        <f t="shared" si="43"/>
        <v>0.1290020344827586</v>
      </c>
    </row>
    <row r="165" spans="1:26" ht="15.75">
      <c r="A165" s="2">
        <v>1653</v>
      </c>
      <c r="F165" s="2">
        <v>240</v>
      </c>
      <c r="H165" s="2">
        <v>30</v>
      </c>
      <c r="J165" s="4">
        <f t="shared" si="30"/>
        <v>0</v>
      </c>
      <c r="K165" s="4">
        <f t="shared" si="31"/>
        <v>0</v>
      </c>
      <c r="L165" s="4">
        <f t="shared" si="32"/>
        <v>0</v>
      </c>
      <c r="M165" s="4">
        <f t="shared" si="33"/>
        <v>0</v>
      </c>
      <c r="N165" s="4">
        <f t="shared" si="34"/>
        <v>4.241031984449549</v>
      </c>
      <c r="O165" s="4">
        <f t="shared" si="35"/>
        <v>0</v>
      </c>
      <c r="P165" s="4">
        <f t="shared" si="36"/>
        <v>0.5172413793103449</v>
      </c>
      <c r="R165" s="5">
        <f>+'Silver '!D312/4</f>
        <v>0.0682675</v>
      </c>
      <c r="T165" s="5">
        <f t="shared" si="37"/>
        <v>0</v>
      </c>
      <c r="U165" s="5">
        <f t="shared" si="38"/>
        <v>0</v>
      </c>
      <c r="V165" s="5">
        <f t="shared" si="39"/>
        <v>0</v>
      </c>
      <c r="W165" s="5">
        <f t="shared" si="40"/>
        <v>0</v>
      </c>
      <c r="X165" s="5">
        <f t="shared" si="41"/>
        <v>0.28952465099840957</v>
      </c>
      <c r="Y165" s="5">
        <f t="shared" si="42"/>
        <v>0</v>
      </c>
      <c r="Z165" s="5">
        <f t="shared" si="43"/>
        <v>0.03531077586206897</v>
      </c>
    </row>
    <row r="166" spans="1:26" ht="15.75">
      <c r="A166" s="2">
        <v>1654</v>
      </c>
      <c r="H166" s="2">
        <v>74.5</v>
      </c>
      <c r="J166" s="4">
        <f t="shared" si="30"/>
        <v>0</v>
      </c>
      <c r="K166" s="4">
        <f t="shared" si="31"/>
        <v>0</v>
      </c>
      <c r="L166" s="4">
        <f t="shared" si="32"/>
        <v>0</v>
      </c>
      <c r="M166" s="4">
        <f t="shared" si="33"/>
        <v>0</v>
      </c>
      <c r="N166" s="4">
        <f t="shared" si="34"/>
        <v>0</v>
      </c>
      <c r="O166" s="4">
        <f t="shared" si="35"/>
        <v>0</v>
      </c>
      <c r="P166" s="4">
        <f t="shared" si="36"/>
        <v>1.2844827586206897</v>
      </c>
      <c r="R166" s="5">
        <f>+'Silver '!D313/4</f>
        <v>0.0682675</v>
      </c>
      <c r="T166" s="5">
        <f t="shared" si="37"/>
        <v>0</v>
      </c>
      <c r="U166" s="5">
        <f t="shared" si="38"/>
        <v>0</v>
      </c>
      <c r="V166" s="5">
        <f t="shared" si="39"/>
        <v>0</v>
      </c>
      <c r="W166" s="5">
        <f t="shared" si="40"/>
        <v>0</v>
      </c>
      <c r="X166" s="5">
        <f t="shared" si="41"/>
        <v>0</v>
      </c>
      <c r="Y166" s="5">
        <f t="shared" si="42"/>
        <v>0</v>
      </c>
      <c r="Z166" s="5">
        <f t="shared" si="43"/>
        <v>0.08768842672413793</v>
      </c>
    </row>
    <row r="167" spans="1:26" ht="15.75">
      <c r="A167" s="2">
        <v>1655</v>
      </c>
      <c r="H167" s="2">
        <v>66.1</v>
      </c>
      <c r="J167" s="4">
        <f t="shared" si="30"/>
        <v>0</v>
      </c>
      <c r="K167" s="4">
        <f t="shared" si="31"/>
        <v>0</v>
      </c>
      <c r="L167" s="4">
        <f t="shared" si="32"/>
        <v>0</v>
      </c>
      <c r="M167" s="4">
        <f t="shared" si="33"/>
        <v>0</v>
      </c>
      <c r="N167" s="4">
        <f t="shared" si="34"/>
        <v>0</v>
      </c>
      <c r="O167" s="4">
        <f t="shared" si="35"/>
        <v>0</v>
      </c>
      <c r="P167" s="4">
        <f t="shared" si="36"/>
        <v>1.139655172413793</v>
      </c>
      <c r="R167" s="5">
        <f>+'Silver '!D314/4</f>
        <v>0.0682675</v>
      </c>
      <c r="T167" s="5">
        <f t="shared" si="37"/>
        <v>0</v>
      </c>
      <c r="U167" s="5">
        <f t="shared" si="38"/>
        <v>0</v>
      </c>
      <c r="V167" s="5">
        <f t="shared" si="39"/>
        <v>0</v>
      </c>
      <c r="W167" s="5">
        <f t="shared" si="40"/>
        <v>0</v>
      </c>
      <c r="X167" s="5">
        <f t="shared" si="41"/>
        <v>0</v>
      </c>
      <c r="Y167" s="5">
        <f t="shared" si="42"/>
        <v>0</v>
      </c>
      <c r="Z167" s="5">
        <f t="shared" si="43"/>
        <v>0.07780140948275861</v>
      </c>
    </row>
    <row r="168" spans="1:26" ht="15.75">
      <c r="A168" s="2">
        <v>1656</v>
      </c>
      <c r="H168" s="2">
        <v>86.3</v>
      </c>
      <c r="J168" s="4">
        <f t="shared" si="30"/>
        <v>0</v>
      </c>
      <c r="K168" s="4">
        <f t="shared" si="31"/>
        <v>0</v>
      </c>
      <c r="L168" s="4">
        <f t="shared" si="32"/>
        <v>0</v>
      </c>
      <c r="M168" s="4">
        <f t="shared" si="33"/>
        <v>0</v>
      </c>
      <c r="N168" s="4">
        <f t="shared" si="34"/>
        <v>0</v>
      </c>
      <c r="O168" s="4">
        <f t="shared" si="35"/>
        <v>0</v>
      </c>
      <c r="P168" s="4">
        <f t="shared" si="36"/>
        <v>1.4879310344827585</v>
      </c>
      <c r="R168" s="5">
        <f>+'Silver '!D315/4</f>
        <v>0.0682675</v>
      </c>
      <c r="T168" s="5">
        <f t="shared" si="37"/>
        <v>0</v>
      </c>
      <c r="U168" s="5">
        <f t="shared" si="38"/>
        <v>0</v>
      </c>
      <c r="V168" s="5">
        <f t="shared" si="39"/>
        <v>0</v>
      </c>
      <c r="W168" s="5">
        <f t="shared" si="40"/>
        <v>0</v>
      </c>
      <c r="X168" s="5">
        <f t="shared" si="41"/>
        <v>0</v>
      </c>
      <c r="Y168" s="5">
        <f t="shared" si="42"/>
        <v>0</v>
      </c>
      <c r="Z168" s="5">
        <f t="shared" si="43"/>
        <v>0.10157733189655171</v>
      </c>
    </row>
    <row r="169" spans="1:26" ht="15.75">
      <c r="A169" s="2">
        <v>1657</v>
      </c>
      <c r="H169" s="2">
        <v>75.2</v>
      </c>
      <c r="J169" s="4">
        <f t="shared" si="30"/>
        <v>0</v>
      </c>
      <c r="K169" s="4">
        <f t="shared" si="31"/>
        <v>0</v>
      </c>
      <c r="L169" s="4">
        <f t="shared" si="32"/>
        <v>0</v>
      </c>
      <c r="M169" s="4">
        <f t="shared" si="33"/>
        <v>0</v>
      </c>
      <c r="N169" s="4">
        <f t="shared" si="34"/>
        <v>0</v>
      </c>
      <c r="O169" s="4">
        <f t="shared" si="35"/>
        <v>0</v>
      </c>
      <c r="P169" s="4">
        <f t="shared" si="36"/>
        <v>1.2965517241379312</v>
      </c>
      <c r="R169" s="5">
        <f>+'Silver '!D316/4</f>
        <v>0.069</v>
      </c>
      <c r="T169" s="5">
        <f t="shared" si="37"/>
        <v>0</v>
      </c>
      <c r="U169" s="5">
        <f t="shared" si="38"/>
        <v>0</v>
      </c>
      <c r="V169" s="5">
        <f t="shared" si="39"/>
        <v>0</v>
      </c>
      <c r="W169" s="5">
        <f t="shared" si="40"/>
        <v>0</v>
      </c>
      <c r="X169" s="5">
        <f t="shared" si="41"/>
        <v>0</v>
      </c>
      <c r="Y169" s="5">
        <f t="shared" si="42"/>
        <v>0</v>
      </c>
      <c r="Z169" s="5">
        <f t="shared" si="43"/>
        <v>0.08946206896551726</v>
      </c>
    </row>
    <row r="170" spans="1:26" ht="15.75">
      <c r="A170" s="2">
        <v>1658</v>
      </c>
      <c r="H170" s="2">
        <v>120</v>
      </c>
      <c r="J170" s="4">
        <f t="shared" si="30"/>
        <v>0</v>
      </c>
      <c r="K170" s="4">
        <f t="shared" si="31"/>
        <v>0</v>
      </c>
      <c r="L170" s="4">
        <f t="shared" si="32"/>
        <v>0</v>
      </c>
      <c r="M170" s="4">
        <f t="shared" si="33"/>
        <v>0</v>
      </c>
      <c r="N170" s="4">
        <f t="shared" si="34"/>
        <v>0</v>
      </c>
      <c r="O170" s="4">
        <f t="shared" si="35"/>
        <v>0</v>
      </c>
      <c r="P170" s="4">
        <f t="shared" si="36"/>
        <v>2.0689655172413794</v>
      </c>
      <c r="R170" s="5">
        <f>+'Silver '!D317/4</f>
        <v>0.069</v>
      </c>
      <c r="T170" s="5">
        <f t="shared" si="37"/>
        <v>0</v>
      </c>
      <c r="U170" s="5">
        <f t="shared" si="38"/>
        <v>0</v>
      </c>
      <c r="V170" s="5">
        <f t="shared" si="39"/>
        <v>0</v>
      </c>
      <c r="W170" s="5">
        <f t="shared" si="40"/>
        <v>0</v>
      </c>
      <c r="X170" s="5">
        <f t="shared" si="41"/>
        <v>0</v>
      </c>
      <c r="Y170" s="5">
        <f t="shared" si="42"/>
        <v>0</v>
      </c>
      <c r="Z170" s="5">
        <f t="shared" si="43"/>
        <v>0.1427586206896552</v>
      </c>
    </row>
    <row r="171" spans="1:26" ht="15.75">
      <c r="A171" s="2">
        <v>1659</v>
      </c>
      <c r="H171" s="2">
        <v>103.9</v>
      </c>
      <c r="J171" s="4">
        <f t="shared" si="30"/>
        <v>0</v>
      </c>
      <c r="K171" s="4">
        <f t="shared" si="31"/>
        <v>0</v>
      </c>
      <c r="L171" s="4">
        <f t="shared" si="32"/>
        <v>0</v>
      </c>
      <c r="M171" s="4">
        <f t="shared" si="33"/>
        <v>0</v>
      </c>
      <c r="N171" s="4">
        <f t="shared" si="34"/>
        <v>0</v>
      </c>
      <c r="O171" s="4">
        <f t="shared" si="35"/>
        <v>0</v>
      </c>
      <c r="P171" s="4">
        <f t="shared" si="36"/>
        <v>1.7913793103448277</v>
      </c>
      <c r="R171" s="5">
        <f>+'Silver '!D318/4</f>
        <v>0.06779</v>
      </c>
      <c r="T171" s="5">
        <f t="shared" si="37"/>
        <v>0</v>
      </c>
      <c r="U171" s="5">
        <f t="shared" si="38"/>
        <v>0</v>
      </c>
      <c r="V171" s="5">
        <f t="shared" si="39"/>
        <v>0</v>
      </c>
      <c r="W171" s="5">
        <f t="shared" si="40"/>
        <v>0</v>
      </c>
      <c r="X171" s="5">
        <f t="shared" si="41"/>
        <v>0</v>
      </c>
      <c r="Y171" s="5">
        <f t="shared" si="42"/>
        <v>0</v>
      </c>
      <c r="Z171" s="5">
        <f t="shared" si="43"/>
        <v>0.12143760344827588</v>
      </c>
    </row>
    <row r="172" spans="1:26" ht="15.75">
      <c r="A172" s="2">
        <v>1660</v>
      </c>
      <c r="H172" s="2">
        <v>106.3</v>
      </c>
      <c r="J172" s="4">
        <f t="shared" si="30"/>
        <v>0</v>
      </c>
      <c r="K172" s="4">
        <f t="shared" si="31"/>
        <v>0</v>
      </c>
      <c r="L172" s="4">
        <f t="shared" si="32"/>
        <v>0</v>
      </c>
      <c r="M172" s="4">
        <f t="shared" si="33"/>
        <v>0</v>
      </c>
      <c r="N172" s="4">
        <f t="shared" si="34"/>
        <v>0</v>
      </c>
      <c r="O172" s="4">
        <f t="shared" si="35"/>
        <v>0</v>
      </c>
      <c r="P172" s="4">
        <f t="shared" si="36"/>
        <v>1.8327586206896551</v>
      </c>
      <c r="R172" s="5">
        <f>+'Silver '!D319/4</f>
        <v>0.06779</v>
      </c>
      <c r="T172" s="5">
        <f t="shared" si="37"/>
        <v>0</v>
      </c>
      <c r="U172" s="5">
        <f t="shared" si="38"/>
        <v>0</v>
      </c>
      <c r="V172" s="5">
        <f t="shared" si="39"/>
        <v>0</v>
      </c>
      <c r="W172" s="5">
        <f t="shared" si="40"/>
        <v>0</v>
      </c>
      <c r="X172" s="5">
        <f t="shared" si="41"/>
        <v>0</v>
      </c>
      <c r="Y172" s="5">
        <f t="shared" si="42"/>
        <v>0</v>
      </c>
      <c r="Z172" s="5">
        <f t="shared" si="43"/>
        <v>0.12424270689655173</v>
      </c>
    </row>
    <row r="173" spans="1:26" ht="15.75">
      <c r="A173" s="2">
        <v>1661</v>
      </c>
      <c r="H173" s="2">
        <v>97.4</v>
      </c>
      <c r="J173" s="4">
        <f t="shared" si="30"/>
        <v>0</v>
      </c>
      <c r="K173" s="4">
        <f t="shared" si="31"/>
        <v>0</v>
      </c>
      <c r="L173" s="4">
        <f t="shared" si="32"/>
        <v>0</v>
      </c>
      <c r="M173" s="4">
        <f t="shared" si="33"/>
        <v>0</v>
      </c>
      <c r="N173" s="4">
        <f t="shared" si="34"/>
        <v>0</v>
      </c>
      <c r="O173" s="4">
        <f t="shared" si="35"/>
        <v>0</v>
      </c>
      <c r="P173" s="4">
        <f t="shared" si="36"/>
        <v>1.6793103448275863</v>
      </c>
      <c r="R173" s="5">
        <f>+'Silver '!D320/4</f>
        <v>0.06779</v>
      </c>
      <c r="T173" s="5">
        <f t="shared" si="37"/>
        <v>0</v>
      </c>
      <c r="U173" s="5">
        <f t="shared" si="38"/>
        <v>0</v>
      </c>
      <c r="V173" s="5">
        <f t="shared" si="39"/>
        <v>0</v>
      </c>
      <c r="W173" s="5">
        <f t="shared" si="40"/>
        <v>0</v>
      </c>
      <c r="X173" s="5">
        <f t="shared" si="41"/>
        <v>0</v>
      </c>
      <c r="Y173" s="5">
        <f t="shared" si="42"/>
        <v>0</v>
      </c>
      <c r="Z173" s="5">
        <f t="shared" si="43"/>
        <v>0.11384044827586208</v>
      </c>
    </row>
    <row r="174" spans="1:26" ht="15.75">
      <c r="A174" s="2">
        <v>1662</v>
      </c>
      <c r="J174" s="4">
        <f t="shared" si="30"/>
        <v>0</v>
      </c>
      <c r="K174" s="4">
        <f t="shared" si="31"/>
        <v>0</v>
      </c>
      <c r="L174" s="4">
        <f t="shared" si="32"/>
        <v>0</v>
      </c>
      <c r="M174" s="4">
        <f t="shared" si="33"/>
        <v>0</v>
      </c>
      <c r="N174" s="4">
        <f t="shared" si="34"/>
        <v>0</v>
      </c>
      <c r="O174" s="4">
        <f t="shared" si="35"/>
        <v>0</v>
      </c>
      <c r="P174" s="4">
        <f t="shared" si="36"/>
        <v>0</v>
      </c>
      <c r="R174" s="5">
        <f>+'Silver '!D321/4</f>
        <v>0.06779</v>
      </c>
      <c r="T174" s="5">
        <f t="shared" si="37"/>
        <v>0</v>
      </c>
      <c r="U174" s="5">
        <f t="shared" si="38"/>
        <v>0</v>
      </c>
      <c r="V174" s="5">
        <f t="shared" si="39"/>
        <v>0</v>
      </c>
      <c r="W174" s="5">
        <f t="shared" si="40"/>
        <v>0</v>
      </c>
      <c r="X174" s="5">
        <f t="shared" si="41"/>
        <v>0</v>
      </c>
      <c r="Y174" s="5">
        <f t="shared" si="42"/>
        <v>0</v>
      </c>
      <c r="Z174" s="5">
        <f t="shared" si="43"/>
        <v>0</v>
      </c>
    </row>
    <row r="175" spans="1:26" ht="15.75">
      <c r="A175" s="2">
        <v>1663</v>
      </c>
      <c r="J175" s="4">
        <f t="shared" si="30"/>
        <v>0</v>
      </c>
      <c r="K175" s="4">
        <f t="shared" si="31"/>
        <v>0</v>
      </c>
      <c r="L175" s="4">
        <f t="shared" si="32"/>
        <v>0</v>
      </c>
      <c r="M175" s="4">
        <f t="shared" si="33"/>
        <v>0</v>
      </c>
      <c r="N175" s="4">
        <f t="shared" si="34"/>
        <v>0</v>
      </c>
      <c r="O175" s="4">
        <f t="shared" si="35"/>
        <v>0</v>
      </c>
      <c r="P175" s="4">
        <f t="shared" si="36"/>
        <v>0</v>
      </c>
      <c r="R175" s="5">
        <f>+'Silver '!D322/4</f>
        <v>0.066715</v>
      </c>
      <c r="T175" s="5">
        <f t="shared" si="37"/>
        <v>0</v>
      </c>
      <c r="U175" s="5">
        <f t="shared" si="38"/>
        <v>0</v>
      </c>
      <c r="V175" s="5">
        <f t="shared" si="39"/>
        <v>0</v>
      </c>
      <c r="W175" s="5">
        <f t="shared" si="40"/>
        <v>0</v>
      </c>
      <c r="X175" s="5">
        <f t="shared" si="41"/>
        <v>0</v>
      </c>
      <c r="Y175" s="5">
        <f t="shared" si="42"/>
        <v>0</v>
      </c>
      <c r="Z175" s="5">
        <f t="shared" si="43"/>
        <v>0</v>
      </c>
    </row>
    <row r="176" spans="1:26" ht="15.75">
      <c r="A176" s="2">
        <v>1664</v>
      </c>
      <c r="J176" s="4">
        <f t="shared" si="30"/>
        <v>0</v>
      </c>
      <c r="K176" s="4">
        <f t="shared" si="31"/>
        <v>0</v>
      </c>
      <c r="L176" s="4">
        <f t="shared" si="32"/>
        <v>0</v>
      </c>
      <c r="M176" s="4">
        <f t="shared" si="33"/>
        <v>0</v>
      </c>
      <c r="N176" s="4">
        <f t="shared" si="34"/>
        <v>0</v>
      </c>
      <c r="O176" s="4">
        <f t="shared" si="35"/>
        <v>0</v>
      </c>
      <c r="P176" s="4">
        <f t="shared" si="36"/>
        <v>0</v>
      </c>
      <c r="R176" s="5">
        <f>+'Silver '!D323/4</f>
        <v>0.0663625</v>
      </c>
      <c r="T176" s="5">
        <f t="shared" si="37"/>
        <v>0</v>
      </c>
      <c r="U176" s="5">
        <f t="shared" si="38"/>
        <v>0</v>
      </c>
      <c r="V176" s="5">
        <f t="shared" si="39"/>
        <v>0</v>
      </c>
      <c r="W176" s="5">
        <f t="shared" si="40"/>
        <v>0</v>
      </c>
      <c r="X176" s="5">
        <f t="shared" si="41"/>
        <v>0</v>
      </c>
      <c r="Y176" s="5">
        <f t="shared" si="42"/>
        <v>0</v>
      </c>
      <c r="Z176" s="5">
        <f t="shared" si="43"/>
        <v>0</v>
      </c>
    </row>
    <row r="177" spans="1:26" ht="15.75">
      <c r="A177" s="2">
        <v>1665</v>
      </c>
      <c r="J177" s="4">
        <f t="shared" si="30"/>
        <v>0</v>
      </c>
      <c r="K177" s="4">
        <f t="shared" si="31"/>
        <v>0</v>
      </c>
      <c r="L177" s="4">
        <f t="shared" si="32"/>
        <v>0</v>
      </c>
      <c r="M177" s="4">
        <f t="shared" si="33"/>
        <v>0</v>
      </c>
      <c r="N177" s="4">
        <f t="shared" si="34"/>
        <v>0</v>
      </c>
      <c r="O177" s="4">
        <f t="shared" si="35"/>
        <v>0</v>
      </c>
      <c r="P177" s="4">
        <f t="shared" si="36"/>
        <v>0</v>
      </c>
      <c r="R177" s="5">
        <f>+'Silver '!D324/4</f>
        <v>0.0656725</v>
      </c>
      <c r="T177" s="5">
        <f t="shared" si="37"/>
        <v>0</v>
      </c>
      <c r="U177" s="5">
        <f t="shared" si="38"/>
        <v>0</v>
      </c>
      <c r="V177" s="5">
        <f t="shared" si="39"/>
        <v>0</v>
      </c>
      <c r="W177" s="5">
        <f t="shared" si="40"/>
        <v>0</v>
      </c>
      <c r="X177" s="5">
        <f t="shared" si="41"/>
        <v>0</v>
      </c>
      <c r="Y177" s="5">
        <f t="shared" si="42"/>
        <v>0</v>
      </c>
      <c r="Z177" s="5">
        <f t="shared" si="43"/>
        <v>0</v>
      </c>
    </row>
    <row r="178" spans="1:26" ht="15.75">
      <c r="A178" s="2">
        <v>1666</v>
      </c>
      <c r="H178" s="2">
        <v>189.1</v>
      </c>
      <c r="J178" s="4">
        <f t="shared" si="30"/>
        <v>0</v>
      </c>
      <c r="K178" s="4">
        <f t="shared" si="31"/>
        <v>0</v>
      </c>
      <c r="L178" s="4">
        <f t="shared" si="32"/>
        <v>0</v>
      </c>
      <c r="M178" s="4">
        <f t="shared" si="33"/>
        <v>0</v>
      </c>
      <c r="N178" s="4">
        <f t="shared" si="34"/>
        <v>0</v>
      </c>
      <c r="O178" s="4">
        <f t="shared" si="35"/>
        <v>0</v>
      </c>
      <c r="P178" s="4">
        <f t="shared" si="36"/>
        <v>3.2603448275862066</v>
      </c>
      <c r="R178" s="5">
        <f>+'Silver '!D325/4</f>
        <v>0.0656725</v>
      </c>
      <c r="T178" s="5">
        <f t="shared" si="37"/>
        <v>0</v>
      </c>
      <c r="U178" s="5">
        <f t="shared" si="38"/>
        <v>0</v>
      </c>
      <c r="V178" s="5">
        <f t="shared" si="39"/>
        <v>0</v>
      </c>
      <c r="W178" s="5">
        <f t="shared" si="40"/>
        <v>0</v>
      </c>
      <c r="X178" s="5">
        <f t="shared" si="41"/>
        <v>0</v>
      </c>
      <c r="Y178" s="5">
        <f t="shared" si="42"/>
        <v>0</v>
      </c>
      <c r="Z178" s="5">
        <f t="shared" si="43"/>
        <v>0.21411499568965514</v>
      </c>
    </row>
    <row r="179" spans="1:26" ht="15.75">
      <c r="A179" s="2">
        <v>1667</v>
      </c>
      <c r="H179" s="2">
        <v>117.7</v>
      </c>
      <c r="J179" s="4">
        <f t="shared" si="30"/>
        <v>0</v>
      </c>
      <c r="K179" s="4">
        <f t="shared" si="31"/>
        <v>0</v>
      </c>
      <c r="L179" s="4">
        <f t="shared" si="32"/>
        <v>0</v>
      </c>
      <c r="M179" s="4">
        <f t="shared" si="33"/>
        <v>0</v>
      </c>
      <c r="N179" s="4">
        <f t="shared" si="34"/>
        <v>0</v>
      </c>
      <c r="O179" s="4">
        <f t="shared" si="35"/>
        <v>0</v>
      </c>
      <c r="P179" s="4">
        <f t="shared" si="36"/>
        <v>2.029310344827586</v>
      </c>
      <c r="R179" s="5">
        <f>+'Silver '!D326/4</f>
        <v>0.0646625</v>
      </c>
      <c r="T179" s="5">
        <f t="shared" si="37"/>
        <v>0</v>
      </c>
      <c r="U179" s="5">
        <f t="shared" si="38"/>
        <v>0</v>
      </c>
      <c r="V179" s="5">
        <f t="shared" si="39"/>
        <v>0</v>
      </c>
      <c r="W179" s="5">
        <f t="shared" si="40"/>
        <v>0</v>
      </c>
      <c r="X179" s="5">
        <f t="shared" si="41"/>
        <v>0</v>
      </c>
      <c r="Y179" s="5">
        <f t="shared" si="42"/>
        <v>0</v>
      </c>
      <c r="Z179" s="5">
        <f t="shared" si="43"/>
        <v>0.1312202801724138</v>
      </c>
    </row>
    <row r="180" spans="1:26" ht="15.75">
      <c r="A180" s="2">
        <v>1668</v>
      </c>
      <c r="J180" s="4">
        <f t="shared" si="30"/>
        <v>0</v>
      </c>
      <c r="K180" s="4">
        <f t="shared" si="31"/>
        <v>0</v>
      </c>
      <c r="L180" s="4">
        <f t="shared" si="32"/>
        <v>0</v>
      </c>
      <c r="M180" s="4">
        <f t="shared" si="33"/>
        <v>0</v>
      </c>
      <c r="N180" s="4">
        <f t="shared" si="34"/>
        <v>0</v>
      </c>
      <c r="O180" s="4">
        <f t="shared" si="35"/>
        <v>0</v>
      </c>
      <c r="P180" s="4">
        <f t="shared" si="36"/>
        <v>0</v>
      </c>
      <c r="R180" s="5">
        <f>+'Silver '!D327/4</f>
        <v>0.0646625</v>
      </c>
      <c r="T180" s="5">
        <f t="shared" si="37"/>
        <v>0</v>
      </c>
      <c r="U180" s="5">
        <f t="shared" si="38"/>
        <v>0</v>
      </c>
      <c r="V180" s="5">
        <f t="shared" si="39"/>
        <v>0</v>
      </c>
      <c r="W180" s="5">
        <f t="shared" si="40"/>
        <v>0</v>
      </c>
      <c r="X180" s="5">
        <f t="shared" si="41"/>
        <v>0</v>
      </c>
      <c r="Y180" s="5">
        <f t="shared" si="42"/>
        <v>0</v>
      </c>
      <c r="Z180" s="5">
        <f t="shared" si="43"/>
        <v>0</v>
      </c>
    </row>
    <row r="181" spans="1:26" ht="15.75">
      <c r="A181" s="2">
        <v>1669</v>
      </c>
      <c r="H181" s="2">
        <v>117.7</v>
      </c>
      <c r="J181" s="4">
        <f t="shared" si="30"/>
        <v>0</v>
      </c>
      <c r="K181" s="4">
        <f t="shared" si="31"/>
        <v>0</v>
      </c>
      <c r="L181" s="4">
        <f t="shared" si="32"/>
        <v>0</v>
      </c>
      <c r="M181" s="4">
        <f t="shared" si="33"/>
        <v>0</v>
      </c>
      <c r="N181" s="4">
        <f t="shared" si="34"/>
        <v>0</v>
      </c>
      <c r="O181" s="4">
        <f t="shared" si="35"/>
        <v>0</v>
      </c>
      <c r="P181" s="4">
        <f t="shared" si="36"/>
        <v>2.029310344827586</v>
      </c>
      <c r="R181" s="5">
        <f>+'Silver '!D328/4</f>
        <v>0.0646625</v>
      </c>
      <c r="T181" s="5">
        <f t="shared" si="37"/>
        <v>0</v>
      </c>
      <c r="U181" s="5">
        <f t="shared" si="38"/>
        <v>0</v>
      </c>
      <c r="V181" s="5">
        <f t="shared" si="39"/>
        <v>0</v>
      </c>
      <c r="W181" s="5">
        <f t="shared" si="40"/>
        <v>0</v>
      </c>
      <c r="X181" s="5">
        <f t="shared" si="41"/>
        <v>0</v>
      </c>
      <c r="Y181" s="5">
        <f t="shared" si="42"/>
        <v>0</v>
      </c>
      <c r="Z181" s="5">
        <f t="shared" si="43"/>
        <v>0.1312202801724138</v>
      </c>
    </row>
    <row r="182" spans="1:26" ht="15.75">
      <c r="A182" s="2">
        <v>1670</v>
      </c>
      <c r="H182" s="2">
        <v>84.3</v>
      </c>
      <c r="J182" s="4">
        <f t="shared" si="30"/>
        <v>0</v>
      </c>
      <c r="K182" s="4">
        <f t="shared" si="31"/>
        <v>0</v>
      </c>
      <c r="L182" s="4">
        <f t="shared" si="32"/>
        <v>0</v>
      </c>
      <c r="M182" s="4">
        <f t="shared" si="33"/>
        <v>0</v>
      </c>
      <c r="N182" s="4">
        <f t="shared" si="34"/>
        <v>0</v>
      </c>
      <c r="O182" s="4">
        <f t="shared" si="35"/>
        <v>0</v>
      </c>
      <c r="P182" s="4">
        <f t="shared" si="36"/>
        <v>1.4534482758620688</v>
      </c>
      <c r="R182" s="5">
        <f>+'Silver '!D329/4</f>
        <v>0.0646625</v>
      </c>
      <c r="T182" s="5">
        <f t="shared" si="37"/>
        <v>0</v>
      </c>
      <c r="U182" s="5">
        <f t="shared" si="38"/>
        <v>0</v>
      </c>
      <c r="V182" s="5">
        <f t="shared" si="39"/>
        <v>0</v>
      </c>
      <c r="W182" s="5">
        <f t="shared" si="40"/>
        <v>0</v>
      </c>
      <c r="X182" s="5">
        <f t="shared" si="41"/>
        <v>0</v>
      </c>
      <c r="Y182" s="5">
        <f t="shared" si="42"/>
        <v>0</v>
      </c>
      <c r="Z182" s="5">
        <f t="shared" si="43"/>
        <v>0.09398359913793101</v>
      </c>
    </row>
    <row r="183" spans="1:26" ht="15.75">
      <c r="A183" s="2">
        <v>1671</v>
      </c>
      <c r="H183" s="2">
        <v>82.4</v>
      </c>
      <c r="J183" s="4">
        <f t="shared" si="30"/>
        <v>0</v>
      </c>
      <c r="K183" s="4">
        <f t="shared" si="31"/>
        <v>0</v>
      </c>
      <c r="L183" s="4">
        <f t="shared" si="32"/>
        <v>0</v>
      </c>
      <c r="M183" s="4">
        <f t="shared" si="33"/>
        <v>0</v>
      </c>
      <c r="N183" s="4">
        <f t="shared" si="34"/>
        <v>0</v>
      </c>
      <c r="O183" s="4">
        <f t="shared" si="35"/>
        <v>0</v>
      </c>
      <c r="P183" s="4">
        <f t="shared" si="36"/>
        <v>1.420689655172414</v>
      </c>
      <c r="R183" s="5">
        <f>+'Silver '!D330/4</f>
        <v>0.0646625</v>
      </c>
      <c r="T183" s="5">
        <f t="shared" si="37"/>
        <v>0</v>
      </c>
      <c r="U183" s="5">
        <f t="shared" si="38"/>
        <v>0</v>
      </c>
      <c r="V183" s="5">
        <f t="shared" si="39"/>
        <v>0</v>
      </c>
      <c r="W183" s="5">
        <f t="shared" si="40"/>
        <v>0</v>
      </c>
      <c r="X183" s="5">
        <f t="shared" si="41"/>
        <v>0</v>
      </c>
      <c r="Y183" s="5">
        <f t="shared" si="42"/>
        <v>0</v>
      </c>
      <c r="Z183" s="5">
        <f t="shared" si="43"/>
        <v>0.09186534482758621</v>
      </c>
    </row>
    <row r="184" spans="1:26" ht="15.75">
      <c r="A184" s="2">
        <v>1672</v>
      </c>
      <c r="H184" s="2">
        <v>94.1</v>
      </c>
      <c r="J184" s="4">
        <f t="shared" si="30"/>
        <v>0</v>
      </c>
      <c r="K184" s="4">
        <f t="shared" si="31"/>
        <v>0</v>
      </c>
      <c r="L184" s="4">
        <f t="shared" si="32"/>
        <v>0</v>
      </c>
      <c r="M184" s="4">
        <f t="shared" si="33"/>
        <v>0</v>
      </c>
      <c r="N184" s="4">
        <f t="shared" si="34"/>
        <v>0</v>
      </c>
      <c r="O184" s="4">
        <f t="shared" si="35"/>
        <v>0</v>
      </c>
      <c r="P184" s="4">
        <f t="shared" si="36"/>
        <v>1.6224137931034481</v>
      </c>
      <c r="R184" s="5">
        <f>+'Silver '!D331/4</f>
        <v>0.0646625</v>
      </c>
      <c r="T184" s="5">
        <f t="shared" si="37"/>
        <v>0</v>
      </c>
      <c r="U184" s="5">
        <f t="shared" si="38"/>
        <v>0</v>
      </c>
      <c r="V184" s="5">
        <f t="shared" si="39"/>
        <v>0</v>
      </c>
      <c r="W184" s="5">
        <f t="shared" si="40"/>
        <v>0</v>
      </c>
      <c r="X184" s="5">
        <f t="shared" si="41"/>
        <v>0</v>
      </c>
      <c r="Y184" s="5">
        <f t="shared" si="42"/>
        <v>0</v>
      </c>
      <c r="Z184" s="5">
        <f t="shared" si="43"/>
        <v>0.10490933189655172</v>
      </c>
    </row>
    <row r="185" spans="1:26" ht="15.75">
      <c r="A185" s="2">
        <v>1673</v>
      </c>
      <c r="H185" s="2">
        <v>101</v>
      </c>
      <c r="J185" s="4">
        <f t="shared" si="30"/>
        <v>0</v>
      </c>
      <c r="K185" s="4">
        <f t="shared" si="31"/>
        <v>0</v>
      </c>
      <c r="L185" s="4">
        <f t="shared" si="32"/>
        <v>0</v>
      </c>
      <c r="M185" s="4">
        <f t="shared" si="33"/>
        <v>0</v>
      </c>
      <c r="N185" s="4">
        <f t="shared" si="34"/>
        <v>0</v>
      </c>
      <c r="O185" s="4">
        <f t="shared" si="35"/>
        <v>0</v>
      </c>
      <c r="P185" s="4">
        <f t="shared" si="36"/>
        <v>1.7413793103448276</v>
      </c>
      <c r="R185" s="5">
        <f>+'Silver '!D332/4</f>
        <v>0.0646625</v>
      </c>
      <c r="T185" s="5">
        <f t="shared" si="37"/>
        <v>0</v>
      </c>
      <c r="U185" s="5">
        <f t="shared" si="38"/>
        <v>0</v>
      </c>
      <c r="V185" s="5">
        <f t="shared" si="39"/>
        <v>0</v>
      </c>
      <c r="W185" s="5">
        <f t="shared" si="40"/>
        <v>0</v>
      </c>
      <c r="X185" s="5">
        <f t="shared" si="41"/>
        <v>0</v>
      </c>
      <c r="Y185" s="5">
        <f t="shared" si="42"/>
        <v>0</v>
      </c>
      <c r="Z185" s="5">
        <f t="shared" si="43"/>
        <v>0.11260193965517241</v>
      </c>
    </row>
    <row r="186" spans="1:26" ht="15.75">
      <c r="A186" s="2">
        <v>1674</v>
      </c>
      <c r="H186" s="2">
        <v>123.8</v>
      </c>
      <c r="J186" s="4">
        <f t="shared" si="30"/>
        <v>0</v>
      </c>
      <c r="K186" s="4">
        <f t="shared" si="31"/>
        <v>0</v>
      </c>
      <c r="L186" s="4">
        <f t="shared" si="32"/>
        <v>0</v>
      </c>
      <c r="M186" s="4">
        <f t="shared" si="33"/>
        <v>0</v>
      </c>
      <c r="N186" s="4">
        <f t="shared" si="34"/>
        <v>0</v>
      </c>
      <c r="O186" s="4">
        <f t="shared" si="35"/>
        <v>0</v>
      </c>
      <c r="P186" s="4">
        <f t="shared" si="36"/>
        <v>2.1344827586206896</v>
      </c>
      <c r="R186" s="5">
        <f>+'Silver '!D333/4</f>
        <v>0.0643325</v>
      </c>
      <c r="T186" s="5">
        <f t="shared" si="37"/>
        <v>0</v>
      </c>
      <c r="U186" s="5">
        <f t="shared" si="38"/>
        <v>0</v>
      </c>
      <c r="V186" s="5">
        <f t="shared" si="39"/>
        <v>0</v>
      </c>
      <c r="W186" s="5">
        <f t="shared" si="40"/>
        <v>0</v>
      </c>
      <c r="X186" s="5">
        <f t="shared" si="41"/>
        <v>0</v>
      </c>
      <c r="Y186" s="5">
        <f t="shared" si="42"/>
        <v>0</v>
      </c>
      <c r="Z186" s="5">
        <f t="shared" si="43"/>
        <v>0.1373166120689655</v>
      </c>
    </row>
    <row r="187" spans="1:26" ht="15.75">
      <c r="A187" s="2">
        <v>1675</v>
      </c>
      <c r="H187" s="2">
        <v>180</v>
      </c>
      <c r="J187" s="4">
        <f t="shared" si="30"/>
        <v>0</v>
      </c>
      <c r="K187" s="4">
        <f t="shared" si="31"/>
        <v>0</v>
      </c>
      <c r="L187" s="4">
        <f t="shared" si="32"/>
        <v>0</v>
      </c>
      <c r="M187" s="4">
        <f t="shared" si="33"/>
        <v>0</v>
      </c>
      <c r="N187" s="4">
        <f t="shared" si="34"/>
        <v>0</v>
      </c>
      <c r="O187" s="4">
        <f t="shared" si="35"/>
        <v>0</v>
      </c>
      <c r="P187" s="4">
        <f t="shared" si="36"/>
        <v>3.103448275862069</v>
      </c>
      <c r="R187" s="5">
        <f>+'Silver '!D334/4</f>
        <v>0.0636825</v>
      </c>
      <c r="T187" s="5">
        <f t="shared" si="37"/>
        <v>0</v>
      </c>
      <c r="U187" s="5">
        <f t="shared" si="38"/>
        <v>0</v>
      </c>
      <c r="V187" s="5">
        <f t="shared" si="39"/>
        <v>0</v>
      </c>
      <c r="W187" s="5">
        <f t="shared" si="40"/>
        <v>0</v>
      </c>
      <c r="X187" s="5">
        <f t="shared" si="41"/>
        <v>0</v>
      </c>
      <c r="Y187" s="5">
        <f t="shared" si="42"/>
        <v>0</v>
      </c>
      <c r="Z187" s="5">
        <f t="shared" si="43"/>
        <v>0.1976353448275862</v>
      </c>
    </row>
    <row r="188" spans="1:26" ht="15.75">
      <c r="A188" s="2">
        <v>1676</v>
      </c>
      <c r="H188" s="2">
        <v>177</v>
      </c>
      <c r="J188" s="4">
        <f t="shared" si="30"/>
        <v>0</v>
      </c>
      <c r="K188" s="4">
        <f t="shared" si="31"/>
        <v>0</v>
      </c>
      <c r="L188" s="4">
        <f t="shared" si="32"/>
        <v>0</v>
      </c>
      <c r="M188" s="4">
        <f t="shared" si="33"/>
        <v>0</v>
      </c>
      <c r="N188" s="4">
        <f t="shared" si="34"/>
        <v>0</v>
      </c>
      <c r="O188" s="4">
        <f t="shared" si="35"/>
        <v>0</v>
      </c>
      <c r="P188" s="4">
        <f t="shared" si="36"/>
        <v>3.0517241379310347</v>
      </c>
      <c r="R188" s="5">
        <f>+'Silver '!D335/4</f>
        <v>0.06181</v>
      </c>
      <c r="T188" s="5">
        <f t="shared" si="37"/>
        <v>0</v>
      </c>
      <c r="U188" s="5">
        <f t="shared" si="38"/>
        <v>0</v>
      </c>
      <c r="V188" s="5">
        <f t="shared" si="39"/>
        <v>0</v>
      </c>
      <c r="W188" s="5">
        <f t="shared" si="40"/>
        <v>0</v>
      </c>
      <c r="X188" s="5">
        <f t="shared" si="41"/>
        <v>0</v>
      </c>
      <c r="Y188" s="5">
        <f t="shared" si="42"/>
        <v>0</v>
      </c>
      <c r="Z188" s="5">
        <f t="shared" si="43"/>
        <v>0.18862706896551726</v>
      </c>
    </row>
    <row r="189" spans="1:26" ht="15.75">
      <c r="A189" s="2">
        <v>1677</v>
      </c>
      <c r="H189" s="2">
        <v>98</v>
      </c>
      <c r="J189" s="4">
        <f t="shared" si="30"/>
        <v>0</v>
      </c>
      <c r="K189" s="4">
        <f t="shared" si="31"/>
        <v>0</v>
      </c>
      <c r="L189" s="4">
        <f t="shared" si="32"/>
        <v>0</v>
      </c>
      <c r="M189" s="4">
        <f t="shared" si="33"/>
        <v>0</v>
      </c>
      <c r="N189" s="4">
        <f t="shared" si="34"/>
        <v>0</v>
      </c>
      <c r="O189" s="4">
        <f t="shared" si="35"/>
        <v>0</v>
      </c>
      <c r="P189" s="4">
        <f t="shared" si="36"/>
        <v>1.6896551724137931</v>
      </c>
      <c r="R189" s="5">
        <f>+'Silver '!D336/4</f>
        <v>0.06181</v>
      </c>
      <c r="T189" s="5">
        <f t="shared" si="37"/>
        <v>0</v>
      </c>
      <c r="U189" s="5">
        <f t="shared" si="38"/>
        <v>0</v>
      </c>
      <c r="V189" s="5">
        <f t="shared" si="39"/>
        <v>0</v>
      </c>
      <c r="W189" s="5">
        <f t="shared" si="40"/>
        <v>0</v>
      </c>
      <c r="X189" s="5">
        <f t="shared" si="41"/>
        <v>0</v>
      </c>
      <c r="Y189" s="5">
        <f t="shared" si="42"/>
        <v>0</v>
      </c>
      <c r="Z189" s="5">
        <f t="shared" si="43"/>
        <v>0.10443758620689655</v>
      </c>
    </row>
    <row r="190" spans="1:26" ht="15.75">
      <c r="A190" s="2">
        <v>1678</v>
      </c>
      <c r="H190" s="2">
        <v>120.8</v>
      </c>
      <c r="J190" s="4">
        <f t="shared" si="30"/>
        <v>0</v>
      </c>
      <c r="K190" s="4">
        <f t="shared" si="31"/>
        <v>0</v>
      </c>
      <c r="L190" s="4">
        <f t="shared" si="32"/>
        <v>0</v>
      </c>
      <c r="M190" s="4">
        <f t="shared" si="33"/>
        <v>0</v>
      </c>
      <c r="N190" s="4">
        <f t="shared" si="34"/>
        <v>0</v>
      </c>
      <c r="O190" s="4">
        <f t="shared" si="35"/>
        <v>0</v>
      </c>
      <c r="P190" s="4">
        <f t="shared" si="36"/>
        <v>2.0827586206896553</v>
      </c>
      <c r="R190" s="5">
        <f>+'Silver '!D337/4</f>
        <v>0.06181</v>
      </c>
      <c r="T190" s="5">
        <f t="shared" si="37"/>
        <v>0</v>
      </c>
      <c r="U190" s="5">
        <f t="shared" si="38"/>
        <v>0</v>
      </c>
      <c r="V190" s="5">
        <f t="shared" si="39"/>
        <v>0</v>
      </c>
      <c r="W190" s="5">
        <f t="shared" si="40"/>
        <v>0</v>
      </c>
      <c r="X190" s="5">
        <f t="shared" si="41"/>
        <v>0</v>
      </c>
      <c r="Y190" s="5">
        <f t="shared" si="42"/>
        <v>0</v>
      </c>
      <c r="Z190" s="5">
        <f t="shared" si="43"/>
        <v>0.1287353103448276</v>
      </c>
    </row>
    <row r="191" spans="1:26" ht="15.75">
      <c r="A191" s="2">
        <v>1679</v>
      </c>
      <c r="H191" s="2">
        <v>60</v>
      </c>
      <c r="J191" s="4">
        <f t="shared" si="30"/>
        <v>0</v>
      </c>
      <c r="K191" s="4">
        <f t="shared" si="31"/>
        <v>0</v>
      </c>
      <c r="L191" s="4">
        <f t="shared" si="32"/>
        <v>0</v>
      </c>
      <c r="M191" s="4">
        <f t="shared" si="33"/>
        <v>0</v>
      </c>
      <c r="N191" s="4">
        <f t="shared" si="34"/>
        <v>0</v>
      </c>
      <c r="O191" s="4">
        <f t="shared" si="35"/>
        <v>0</v>
      </c>
      <c r="P191" s="4">
        <f t="shared" si="36"/>
        <v>1.0344827586206897</v>
      </c>
      <c r="R191" s="5">
        <f>+'Silver '!D338/4</f>
        <v>0.06181</v>
      </c>
      <c r="T191" s="5">
        <f t="shared" si="37"/>
        <v>0</v>
      </c>
      <c r="U191" s="5">
        <f t="shared" si="38"/>
        <v>0</v>
      </c>
      <c r="V191" s="5">
        <f t="shared" si="39"/>
        <v>0</v>
      </c>
      <c r="W191" s="5">
        <f t="shared" si="40"/>
        <v>0</v>
      </c>
      <c r="X191" s="5">
        <f t="shared" si="41"/>
        <v>0</v>
      </c>
      <c r="Y191" s="5">
        <f t="shared" si="42"/>
        <v>0</v>
      </c>
      <c r="Z191" s="5">
        <f t="shared" si="43"/>
        <v>0.06394137931034483</v>
      </c>
    </row>
    <row r="192" spans="1:26" ht="15.75">
      <c r="A192" s="2">
        <v>1680</v>
      </c>
      <c r="H192" s="2">
        <v>76</v>
      </c>
      <c r="J192" s="4">
        <f t="shared" si="30"/>
        <v>0</v>
      </c>
      <c r="K192" s="4">
        <f t="shared" si="31"/>
        <v>0</v>
      </c>
      <c r="L192" s="4">
        <f t="shared" si="32"/>
        <v>0</v>
      </c>
      <c r="M192" s="4">
        <f t="shared" si="33"/>
        <v>0</v>
      </c>
      <c r="N192" s="4">
        <f t="shared" si="34"/>
        <v>0</v>
      </c>
      <c r="O192" s="4">
        <f t="shared" si="35"/>
        <v>0</v>
      </c>
      <c r="P192" s="4">
        <f t="shared" si="36"/>
        <v>1.3103448275862069</v>
      </c>
      <c r="R192" s="5">
        <f>+'Silver '!D339/4</f>
        <v>0.06181</v>
      </c>
      <c r="T192" s="5">
        <f t="shared" si="37"/>
        <v>0</v>
      </c>
      <c r="U192" s="5">
        <f t="shared" si="38"/>
        <v>0</v>
      </c>
      <c r="V192" s="5">
        <f t="shared" si="39"/>
        <v>0</v>
      </c>
      <c r="W192" s="5">
        <f t="shared" si="40"/>
        <v>0</v>
      </c>
      <c r="X192" s="5">
        <f t="shared" si="41"/>
        <v>0</v>
      </c>
      <c r="Y192" s="5">
        <f t="shared" si="42"/>
        <v>0</v>
      </c>
      <c r="Z192" s="5">
        <f t="shared" si="43"/>
        <v>0.08099241379310344</v>
      </c>
    </row>
    <row r="193" spans="1:26" ht="15.75">
      <c r="A193" s="2">
        <v>1681</v>
      </c>
      <c r="H193" s="2">
        <v>89.4</v>
      </c>
      <c r="J193" s="4">
        <f t="shared" si="30"/>
        <v>0</v>
      </c>
      <c r="K193" s="4">
        <f t="shared" si="31"/>
        <v>0</v>
      </c>
      <c r="L193" s="4">
        <f t="shared" si="32"/>
        <v>0</v>
      </c>
      <c r="M193" s="4">
        <f t="shared" si="33"/>
        <v>0</v>
      </c>
      <c r="N193" s="4">
        <f t="shared" si="34"/>
        <v>0</v>
      </c>
      <c r="O193" s="4">
        <f t="shared" si="35"/>
        <v>0</v>
      </c>
      <c r="P193" s="4">
        <f t="shared" si="36"/>
        <v>1.5413793103448277</v>
      </c>
      <c r="R193" s="5">
        <f>+'Silver '!D340/4</f>
        <v>0.06181</v>
      </c>
      <c r="T193" s="5">
        <f t="shared" si="37"/>
        <v>0</v>
      </c>
      <c r="U193" s="5">
        <f t="shared" si="38"/>
        <v>0</v>
      </c>
      <c r="V193" s="5">
        <f t="shared" si="39"/>
        <v>0</v>
      </c>
      <c r="W193" s="5">
        <f t="shared" si="40"/>
        <v>0</v>
      </c>
      <c r="X193" s="5">
        <f t="shared" si="41"/>
        <v>0</v>
      </c>
      <c r="Y193" s="5">
        <f t="shared" si="42"/>
        <v>0</v>
      </c>
      <c r="Z193" s="5">
        <f t="shared" si="43"/>
        <v>0.09527265517241379</v>
      </c>
    </row>
    <row r="194" spans="1:26" ht="15.75">
      <c r="A194" s="2">
        <v>1682</v>
      </c>
      <c r="H194" s="2">
        <v>71.5</v>
      </c>
      <c r="J194" s="4">
        <f t="shared" si="30"/>
        <v>0</v>
      </c>
      <c r="K194" s="4">
        <f t="shared" si="31"/>
        <v>0</v>
      </c>
      <c r="L194" s="4">
        <f t="shared" si="32"/>
        <v>0</v>
      </c>
      <c r="M194" s="4">
        <f t="shared" si="33"/>
        <v>0</v>
      </c>
      <c r="N194" s="4">
        <f t="shared" si="34"/>
        <v>0</v>
      </c>
      <c r="O194" s="4">
        <f t="shared" si="35"/>
        <v>0</v>
      </c>
      <c r="P194" s="4">
        <f t="shared" si="36"/>
        <v>1.2327586206896552</v>
      </c>
      <c r="R194" s="5">
        <f>+'Silver '!D341/4</f>
        <v>0.06181</v>
      </c>
      <c r="T194" s="5">
        <f t="shared" si="37"/>
        <v>0</v>
      </c>
      <c r="U194" s="5">
        <f t="shared" si="38"/>
        <v>0</v>
      </c>
      <c r="V194" s="5">
        <f t="shared" si="39"/>
        <v>0</v>
      </c>
      <c r="W194" s="5">
        <f t="shared" si="40"/>
        <v>0</v>
      </c>
      <c r="X194" s="5">
        <f t="shared" si="41"/>
        <v>0</v>
      </c>
      <c r="Y194" s="5">
        <f t="shared" si="42"/>
        <v>0</v>
      </c>
      <c r="Z194" s="5">
        <f t="shared" si="43"/>
        <v>0.07619681034482759</v>
      </c>
    </row>
    <row r="195" spans="1:26" ht="15.75">
      <c r="A195" s="2">
        <v>1683</v>
      </c>
      <c r="H195" s="2">
        <v>107.9</v>
      </c>
      <c r="J195" s="4">
        <f t="shared" si="30"/>
        <v>0</v>
      </c>
      <c r="K195" s="4">
        <f t="shared" si="31"/>
        <v>0</v>
      </c>
      <c r="L195" s="4">
        <f t="shared" si="32"/>
        <v>0</v>
      </c>
      <c r="M195" s="4">
        <f t="shared" si="33"/>
        <v>0</v>
      </c>
      <c r="N195" s="4">
        <f t="shared" si="34"/>
        <v>0</v>
      </c>
      <c r="O195" s="4">
        <f t="shared" si="35"/>
        <v>0</v>
      </c>
      <c r="P195" s="4">
        <f t="shared" si="36"/>
        <v>1.860344827586207</v>
      </c>
      <c r="R195" s="5">
        <f>+'Silver '!D342/4</f>
        <v>0.0600425</v>
      </c>
      <c r="T195" s="5">
        <f t="shared" si="37"/>
        <v>0</v>
      </c>
      <c r="U195" s="5">
        <f t="shared" si="38"/>
        <v>0</v>
      </c>
      <c r="V195" s="5">
        <f t="shared" si="39"/>
        <v>0</v>
      </c>
      <c r="W195" s="5">
        <f t="shared" si="40"/>
        <v>0</v>
      </c>
      <c r="X195" s="5">
        <f t="shared" si="41"/>
        <v>0</v>
      </c>
      <c r="Y195" s="5">
        <f t="shared" si="42"/>
        <v>0</v>
      </c>
      <c r="Z195" s="5">
        <f t="shared" si="43"/>
        <v>0.11169975431034483</v>
      </c>
    </row>
    <row r="196" spans="1:26" ht="15.75">
      <c r="A196" s="2">
        <v>1684</v>
      </c>
      <c r="H196" s="2">
        <v>184.4</v>
      </c>
      <c r="J196" s="4">
        <f t="shared" si="30"/>
        <v>0</v>
      </c>
      <c r="K196" s="4">
        <f t="shared" si="31"/>
        <v>0</v>
      </c>
      <c r="L196" s="4">
        <f t="shared" si="32"/>
        <v>0</v>
      </c>
      <c r="M196" s="4">
        <f t="shared" si="33"/>
        <v>0</v>
      </c>
      <c r="N196" s="4">
        <f t="shared" si="34"/>
        <v>0</v>
      </c>
      <c r="O196" s="4">
        <f t="shared" si="35"/>
        <v>0</v>
      </c>
      <c r="P196" s="4">
        <f t="shared" si="36"/>
        <v>3.179310344827586</v>
      </c>
      <c r="R196" s="5">
        <f>+'Silver '!D343/4</f>
        <v>0.0600425</v>
      </c>
      <c r="T196" s="5">
        <f t="shared" si="37"/>
        <v>0</v>
      </c>
      <c r="U196" s="5">
        <f t="shared" si="38"/>
        <v>0</v>
      </c>
      <c r="V196" s="5">
        <f t="shared" si="39"/>
        <v>0</v>
      </c>
      <c r="W196" s="5">
        <f t="shared" si="40"/>
        <v>0</v>
      </c>
      <c r="X196" s="5">
        <f t="shared" si="41"/>
        <v>0</v>
      </c>
      <c r="Y196" s="5">
        <f t="shared" si="42"/>
        <v>0</v>
      </c>
      <c r="Z196" s="5">
        <f t="shared" si="43"/>
        <v>0.19089374137931034</v>
      </c>
    </row>
    <row r="197" spans="1:26" ht="15.75">
      <c r="A197" s="2">
        <v>1685</v>
      </c>
      <c r="H197" s="2">
        <v>152.5</v>
      </c>
      <c r="J197" s="4">
        <f t="shared" si="30"/>
        <v>0</v>
      </c>
      <c r="K197" s="4">
        <f t="shared" si="31"/>
        <v>0</v>
      </c>
      <c r="L197" s="4">
        <f t="shared" si="32"/>
        <v>0</v>
      </c>
      <c r="M197" s="4">
        <f t="shared" si="33"/>
        <v>0</v>
      </c>
      <c r="N197" s="4">
        <f t="shared" si="34"/>
        <v>0</v>
      </c>
      <c r="O197" s="4">
        <f t="shared" si="35"/>
        <v>0</v>
      </c>
      <c r="P197" s="4">
        <f t="shared" si="36"/>
        <v>2.6293103448275863</v>
      </c>
      <c r="R197" s="5">
        <f>+'Silver '!D344/4</f>
        <v>0.0600425</v>
      </c>
      <c r="T197" s="5">
        <f t="shared" si="37"/>
        <v>0</v>
      </c>
      <c r="U197" s="5">
        <f t="shared" si="38"/>
        <v>0</v>
      </c>
      <c r="V197" s="5">
        <f t="shared" si="39"/>
        <v>0</v>
      </c>
      <c r="W197" s="5">
        <f t="shared" si="40"/>
        <v>0</v>
      </c>
      <c r="X197" s="5">
        <f t="shared" si="41"/>
        <v>0</v>
      </c>
      <c r="Y197" s="5">
        <f t="shared" si="42"/>
        <v>0</v>
      </c>
      <c r="Z197" s="5">
        <f t="shared" si="43"/>
        <v>0.15787036637931035</v>
      </c>
    </row>
    <row r="198" spans="1:26" ht="15.75">
      <c r="A198" s="2">
        <v>1686</v>
      </c>
      <c r="H198" s="2">
        <v>198.8</v>
      </c>
      <c r="J198" s="4">
        <f t="shared" si="30"/>
        <v>0</v>
      </c>
      <c r="K198" s="4">
        <f t="shared" si="31"/>
        <v>0</v>
      </c>
      <c r="L198" s="4">
        <f t="shared" si="32"/>
        <v>0</v>
      </c>
      <c r="M198" s="4">
        <f t="shared" si="33"/>
        <v>0</v>
      </c>
      <c r="N198" s="4">
        <f t="shared" si="34"/>
        <v>0</v>
      </c>
      <c r="O198" s="4">
        <f t="shared" si="35"/>
        <v>0</v>
      </c>
      <c r="P198" s="4">
        <f t="shared" si="36"/>
        <v>3.427586206896552</v>
      </c>
      <c r="R198" s="5">
        <f>+'Silver '!D345/4</f>
        <v>0.0600425</v>
      </c>
      <c r="T198" s="5">
        <f t="shared" si="37"/>
        <v>0</v>
      </c>
      <c r="U198" s="5">
        <f t="shared" si="38"/>
        <v>0</v>
      </c>
      <c r="V198" s="5">
        <f t="shared" si="39"/>
        <v>0</v>
      </c>
      <c r="W198" s="5">
        <f t="shared" si="40"/>
        <v>0</v>
      </c>
      <c r="X198" s="5">
        <f t="shared" si="41"/>
        <v>0</v>
      </c>
      <c r="Y198" s="5">
        <f t="shared" si="42"/>
        <v>0</v>
      </c>
      <c r="Z198" s="5">
        <f t="shared" si="43"/>
        <v>0.20580084482758623</v>
      </c>
    </row>
    <row r="199" spans="1:26" ht="15.75">
      <c r="A199" s="2">
        <v>1687</v>
      </c>
      <c r="H199" s="2">
        <v>94.4</v>
      </c>
      <c r="J199" s="4">
        <f t="shared" si="30"/>
        <v>0</v>
      </c>
      <c r="K199" s="4">
        <f t="shared" si="31"/>
        <v>0</v>
      </c>
      <c r="L199" s="4">
        <f t="shared" si="32"/>
        <v>0</v>
      </c>
      <c r="M199" s="4">
        <f t="shared" si="33"/>
        <v>0</v>
      </c>
      <c r="N199" s="4">
        <f t="shared" si="34"/>
        <v>0</v>
      </c>
      <c r="O199" s="4">
        <f t="shared" si="35"/>
        <v>0</v>
      </c>
      <c r="P199" s="4">
        <f t="shared" si="36"/>
        <v>1.6275862068965519</v>
      </c>
      <c r="R199" s="5">
        <f>+'Silver '!D346/4</f>
        <v>0.0600425</v>
      </c>
      <c r="T199" s="5">
        <f t="shared" si="37"/>
        <v>0</v>
      </c>
      <c r="U199" s="5">
        <f t="shared" si="38"/>
        <v>0</v>
      </c>
      <c r="V199" s="5">
        <f t="shared" si="39"/>
        <v>0</v>
      </c>
      <c r="W199" s="5">
        <f t="shared" si="40"/>
        <v>0</v>
      </c>
      <c r="X199" s="5">
        <f t="shared" si="41"/>
        <v>0</v>
      </c>
      <c r="Y199" s="5">
        <f t="shared" si="42"/>
        <v>0</v>
      </c>
      <c r="Z199" s="5">
        <f t="shared" si="43"/>
        <v>0.09772434482758621</v>
      </c>
    </row>
    <row r="200" spans="1:26" ht="15.75">
      <c r="A200" s="2">
        <v>1688</v>
      </c>
      <c r="H200" s="2">
        <v>174.9</v>
      </c>
      <c r="J200" s="4">
        <f t="shared" si="30"/>
        <v>0</v>
      </c>
      <c r="K200" s="4">
        <f t="shared" si="31"/>
        <v>0</v>
      </c>
      <c r="L200" s="4">
        <f t="shared" si="32"/>
        <v>0</v>
      </c>
      <c r="M200" s="4">
        <f t="shared" si="33"/>
        <v>0</v>
      </c>
      <c r="N200" s="4">
        <f t="shared" si="34"/>
        <v>0</v>
      </c>
      <c r="O200" s="4">
        <f t="shared" si="35"/>
        <v>0</v>
      </c>
      <c r="P200" s="4">
        <f t="shared" si="36"/>
        <v>3.0155172413793103</v>
      </c>
      <c r="R200" s="5">
        <f>+'Silver '!D347/4</f>
        <v>0.0600425</v>
      </c>
      <c r="T200" s="5">
        <f t="shared" si="37"/>
        <v>0</v>
      </c>
      <c r="U200" s="5">
        <f t="shared" si="38"/>
        <v>0</v>
      </c>
      <c r="V200" s="5">
        <f t="shared" si="39"/>
        <v>0</v>
      </c>
      <c r="W200" s="5">
        <f t="shared" si="40"/>
        <v>0</v>
      </c>
      <c r="X200" s="5">
        <f t="shared" si="41"/>
        <v>0</v>
      </c>
      <c r="Y200" s="5">
        <f t="shared" si="42"/>
        <v>0</v>
      </c>
      <c r="Z200" s="5">
        <f t="shared" si="43"/>
        <v>0.18105919396551723</v>
      </c>
    </row>
    <row r="201" spans="1:26" ht="15.75">
      <c r="A201" s="2">
        <v>1689</v>
      </c>
      <c r="H201" s="2">
        <v>146.4</v>
      </c>
      <c r="J201" s="4">
        <f t="shared" si="30"/>
        <v>0</v>
      </c>
      <c r="K201" s="4">
        <f t="shared" si="31"/>
        <v>0</v>
      </c>
      <c r="L201" s="4">
        <f t="shared" si="32"/>
        <v>0</v>
      </c>
      <c r="M201" s="4">
        <f t="shared" si="33"/>
        <v>0</v>
      </c>
      <c r="N201" s="4">
        <f t="shared" si="34"/>
        <v>0</v>
      </c>
      <c r="O201" s="4">
        <f t="shared" si="35"/>
        <v>0</v>
      </c>
      <c r="P201" s="4">
        <f t="shared" si="36"/>
        <v>2.524137931034483</v>
      </c>
      <c r="R201" s="5">
        <f>+'Silver '!D348/4</f>
        <v>0.0600425</v>
      </c>
      <c r="T201" s="5">
        <f t="shared" si="37"/>
        <v>0</v>
      </c>
      <c r="U201" s="5">
        <f t="shared" si="38"/>
        <v>0</v>
      </c>
      <c r="V201" s="5">
        <f t="shared" si="39"/>
        <v>0</v>
      </c>
      <c r="W201" s="5">
        <f t="shared" si="40"/>
        <v>0</v>
      </c>
      <c r="X201" s="5">
        <f t="shared" si="41"/>
        <v>0</v>
      </c>
      <c r="Y201" s="5">
        <f t="shared" si="42"/>
        <v>0</v>
      </c>
      <c r="Z201" s="5">
        <f t="shared" si="43"/>
        <v>0.15155555172413793</v>
      </c>
    </row>
    <row r="202" spans="1:26" ht="15.75">
      <c r="A202" s="2">
        <v>1690</v>
      </c>
      <c r="H202" s="2">
        <v>129</v>
      </c>
      <c r="J202" s="4">
        <f t="shared" si="30"/>
        <v>0</v>
      </c>
      <c r="K202" s="4">
        <f t="shared" si="31"/>
        <v>0</v>
      </c>
      <c r="L202" s="4">
        <f t="shared" si="32"/>
        <v>0</v>
      </c>
      <c r="M202" s="4">
        <f t="shared" si="33"/>
        <v>0</v>
      </c>
      <c r="N202" s="4">
        <f t="shared" si="34"/>
        <v>0</v>
      </c>
      <c r="O202" s="4">
        <f t="shared" si="35"/>
        <v>0</v>
      </c>
      <c r="P202" s="4">
        <f t="shared" si="36"/>
        <v>2.2241379310344827</v>
      </c>
      <c r="R202" s="5">
        <f>+'Silver '!D349/4</f>
        <v>0.0600425</v>
      </c>
      <c r="T202" s="5">
        <f t="shared" si="37"/>
        <v>0</v>
      </c>
      <c r="U202" s="5">
        <f t="shared" si="38"/>
        <v>0</v>
      </c>
      <c r="V202" s="5">
        <f t="shared" si="39"/>
        <v>0</v>
      </c>
      <c r="W202" s="5">
        <f t="shared" si="40"/>
        <v>0</v>
      </c>
      <c r="X202" s="5">
        <f t="shared" si="41"/>
        <v>0</v>
      </c>
      <c r="Y202" s="5">
        <f t="shared" si="42"/>
        <v>0</v>
      </c>
      <c r="Z202" s="5">
        <f t="shared" si="43"/>
        <v>0.13354280172413793</v>
      </c>
    </row>
    <row r="203" spans="1:26" ht="15.75">
      <c r="A203" s="2">
        <v>1691</v>
      </c>
      <c r="H203" s="2">
        <v>145.2</v>
      </c>
      <c r="J203" s="4">
        <f t="shared" si="30"/>
        <v>0</v>
      </c>
      <c r="K203" s="4">
        <f t="shared" si="31"/>
        <v>0</v>
      </c>
      <c r="L203" s="4">
        <f t="shared" si="32"/>
        <v>0</v>
      </c>
      <c r="M203" s="4">
        <f t="shared" si="33"/>
        <v>0</v>
      </c>
      <c r="N203" s="4">
        <f t="shared" si="34"/>
        <v>0</v>
      </c>
      <c r="O203" s="4">
        <f t="shared" si="35"/>
        <v>0</v>
      </c>
      <c r="P203" s="4">
        <f t="shared" si="36"/>
        <v>2.503448275862069</v>
      </c>
      <c r="R203" s="5">
        <f>+'Silver '!D350/4</f>
        <v>0.0525375</v>
      </c>
      <c r="T203" s="5">
        <f t="shared" si="37"/>
        <v>0</v>
      </c>
      <c r="U203" s="5">
        <f t="shared" si="38"/>
        <v>0</v>
      </c>
      <c r="V203" s="5">
        <f t="shared" si="39"/>
        <v>0</v>
      </c>
      <c r="W203" s="5">
        <f t="shared" si="40"/>
        <v>0</v>
      </c>
      <c r="X203" s="5">
        <f t="shared" si="41"/>
        <v>0</v>
      </c>
      <c r="Y203" s="5">
        <f t="shared" si="42"/>
        <v>0</v>
      </c>
      <c r="Z203" s="5">
        <f t="shared" si="43"/>
        <v>0.13152491379310344</v>
      </c>
    </row>
    <row r="204" spans="1:26" ht="15.75">
      <c r="A204" s="2">
        <v>1692</v>
      </c>
      <c r="H204" s="2">
        <v>136.5</v>
      </c>
      <c r="J204" s="4">
        <f t="shared" si="30"/>
        <v>0</v>
      </c>
      <c r="K204" s="4">
        <f t="shared" si="31"/>
        <v>0</v>
      </c>
      <c r="L204" s="4">
        <f t="shared" si="32"/>
        <v>0</v>
      </c>
      <c r="M204" s="4">
        <f t="shared" si="33"/>
        <v>0</v>
      </c>
      <c r="N204" s="4">
        <f t="shared" si="34"/>
        <v>0</v>
      </c>
      <c r="O204" s="4">
        <f t="shared" si="35"/>
        <v>0</v>
      </c>
      <c r="P204" s="4">
        <f t="shared" si="36"/>
        <v>2.353448275862069</v>
      </c>
      <c r="R204" s="5">
        <f>+'Silver '!D351/4</f>
        <v>0.0525375</v>
      </c>
      <c r="T204" s="5">
        <f t="shared" si="37"/>
        <v>0</v>
      </c>
      <c r="U204" s="5">
        <f t="shared" si="38"/>
        <v>0</v>
      </c>
      <c r="V204" s="5">
        <f t="shared" si="39"/>
        <v>0</v>
      </c>
      <c r="W204" s="5">
        <f t="shared" si="40"/>
        <v>0</v>
      </c>
      <c r="X204" s="5">
        <f t="shared" si="41"/>
        <v>0</v>
      </c>
      <c r="Y204" s="5">
        <f t="shared" si="42"/>
        <v>0</v>
      </c>
      <c r="Z204" s="5">
        <f t="shared" si="43"/>
        <v>0.12364428879310345</v>
      </c>
    </row>
    <row r="205" spans="1:26" ht="15.75">
      <c r="A205" s="2">
        <v>1693</v>
      </c>
      <c r="H205" s="2">
        <v>169.8</v>
      </c>
      <c r="J205" s="4">
        <f aca="true" t="shared" si="44" ref="J205:J268">+B205/56.59</f>
        <v>0</v>
      </c>
      <c r="K205" s="4">
        <f aca="true" t="shared" si="45" ref="K205:K268">+C205/56.59</f>
        <v>0</v>
      </c>
      <c r="L205" s="4">
        <f aca="true" t="shared" si="46" ref="L205:L268">+D205/56.59</f>
        <v>0</v>
      </c>
      <c r="M205" s="4">
        <f aca="true" t="shared" si="47" ref="M205:M268">+E205/56.59</f>
        <v>0</v>
      </c>
      <c r="N205" s="4">
        <f aca="true" t="shared" si="48" ref="N205:N268">+F205/56.59</f>
        <v>0</v>
      </c>
      <c r="O205" s="4">
        <f aca="true" t="shared" si="49" ref="O205:O268">+G205/56.59</f>
        <v>0</v>
      </c>
      <c r="P205" s="4">
        <f aca="true" t="shared" si="50" ref="P205:P268">+H205/58</f>
        <v>2.927586206896552</v>
      </c>
      <c r="R205" s="5">
        <f>+'Silver '!D352/4</f>
        <v>0.0525375</v>
      </c>
      <c r="T205" s="5">
        <f aca="true" t="shared" si="51" ref="T205:T268">+J205*$R205</f>
        <v>0</v>
      </c>
      <c r="U205" s="5">
        <f aca="true" t="shared" si="52" ref="U205:U268">+K205*$R205</f>
        <v>0</v>
      </c>
      <c r="V205" s="5">
        <f aca="true" t="shared" si="53" ref="V205:V268">+L205*$R205</f>
        <v>0</v>
      </c>
      <c r="W205" s="5">
        <f aca="true" t="shared" si="54" ref="W205:W268">+M205*$R205</f>
        <v>0</v>
      </c>
      <c r="X205" s="5">
        <f aca="true" t="shared" si="55" ref="X205:X268">+N205*$R205</f>
        <v>0</v>
      </c>
      <c r="Y205" s="5">
        <f aca="true" t="shared" si="56" ref="Y205:Y268">+O205*$R205</f>
        <v>0</v>
      </c>
      <c r="Z205" s="5">
        <f aca="true" t="shared" si="57" ref="Z205:Z268">+P205*$R205</f>
        <v>0.1538080603448276</v>
      </c>
    </row>
    <row r="206" spans="1:26" ht="15.75">
      <c r="A206" s="2">
        <v>1694</v>
      </c>
      <c r="H206" s="2">
        <v>171.2</v>
      </c>
      <c r="J206" s="4">
        <f t="shared" si="44"/>
        <v>0</v>
      </c>
      <c r="K206" s="4">
        <f t="shared" si="45"/>
        <v>0</v>
      </c>
      <c r="L206" s="4">
        <f t="shared" si="46"/>
        <v>0</v>
      </c>
      <c r="M206" s="4">
        <f t="shared" si="47"/>
        <v>0</v>
      </c>
      <c r="N206" s="4">
        <f t="shared" si="48"/>
        <v>0</v>
      </c>
      <c r="O206" s="4">
        <f t="shared" si="49"/>
        <v>0</v>
      </c>
      <c r="P206" s="4">
        <f t="shared" si="50"/>
        <v>2.951724137931034</v>
      </c>
      <c r="R206" s="5">
        <f>+'Silver '!D353/4</f>
        <v>0.0525375</v>
      </c>
      <c r="T206" s="5">
        <f t="shared" si="51"/>
        <v>0</v>
      </c>
      <c r="U206" s="5">
        <f t="shared" si="52"/>
        <v>0</v>
      </c>
      <c r="V206" s="5">
        <f t="shared" si="53"/>
        <v>0</v>
      </c>
      <c r="W206" s="5">
        <f t="shared" si="54"/>
        <v>0</v>
      </c>
      <c r="X206" s="5">
        <f t="shared" si="55"/>
        <v>0</v>
      </c>
      <c r="Y206" s="5">
        <f t="shared" si="56"/>
        <v>0</v>
      </c>
      <c r="Z206" s="5">
        <f t="shared" si="57"/>
        <v>0.15507620689655172</v>
      </c>
    </row>
    <row r="207" spans="1:26" ht="15.75">
      <c r="A207" s="2">
        <v>1695</v>
      </c>
      <c r="H207" s="2">
        <v>160.7</v>
      </c>
      <c r="J207" s="4">
        <f t="shared" si="44"/>
        <v>0</v>
      </c>
      <c r="K207" s="4">
        <f t="shared" si="45"/>
        <v>0</v>
      </c>
      <c r="L207" s="4">
        <f t="shared" si="46"/>
        <v>0</v>
      </c>
      <c r="M207" s="4">
        <f t="shared" si="47"/>
        <v>0</v>
      </c>
      <c r="N207" s="4">
        <f t="shared" si="48"/>
        <v>0</v>
      </c>
      <c r="O207" s="4">
        <f t="shared" si="49"/>
        <v>0</v>
      </c>
      <c r="P207" s="4">
        <f t="shared" si="50"/>
        <v>2.7706896551724136</v>
      </c>
      <c r="R207" s="5">
        <f>+'Silver '!D354/4</f>
        <v>0.0525375</v>
      </c>
      <c r="T207" s="5">
        <f t="shared" si="51"/>
        <v>0</v>
      </c>
      <c r="U207" s="5">
        <f t="shared" si="52"/>
        <v>0</v>
      </c>
      <c r="V207" s="5">
        <f t="shared" si="53"/>
        <v>0</v>
      </c>
      <c r="W207" s="5">
        <f t="shared" si="54"/>
        <v>0</v>
      </c>
      <c r="X207" s="5">
        <f t="shared" si="55"/>
        <v>0</v>
      </c>
      <c r="Y207" s="5">
        <f t="shared" si="56"/>
        <v>0</v>
      </c>
      <c r="Z207" s="5">
        <f t="shared" si="57"/>
        <v>0.1455651077586207</v>
      </c>
    </row>
    <row r="208" spans="1:26" ht="15.75">
      <c r="A208" s="2">
        <v>1696</v>
      </c>
      <c r="H208" s="2">
        <v>256.7</v>
      </c>
      <c r="J208" s="4">
        <f t="shared" si="44"/>
        <v>0</v>
      </c>
      <c r="K208" s="4">
        <f t="shared" si="45"/>
        <v>0</v>
      </c>
      <c r="L208" s="4">
        <f t="shared" si="46"/>
        <v>0</v>
      </c>
      <c r="M208" s="4">
        <f t="shared" si="47"/>
        <v>0</v>
      </c>
      <c r="N208" s="4">
        <f t="shared" si="48"/>
        <v>0</v>
      </c>
      <c r="O208" s="4">
        <f t="shared" si="49"/>
        <v>0</v>
      </c>
      <c r="P208" s="4">
        <f t="shared" si="50"/>
        <v>4.425862068965517</v>
      </c>
      <c r="R208" s="5">
        <f>+'Silver '!D355/4</f>
        <v>0.0525375</v>
      </c>
      <c r="T208" s="5">
        <f t="shared" si="51"/>
        <v>0</v>
      </c>
      <c r="U208" s="5">
        <f t="shared" si="52"/>
        <v>0</v>
      </c>
      <c r="V208" s="5">
        <f t="shared" si="53"/>
        <v>0</v>
      </c>
      <c r="W208" s="5">
        <f t="shared" si="54"/>
        <v>0</v>
      </c>
      <c r="X208" s="5">
        <f t="shared" si="55"/>
        <v>0</v>
      </c>
      <c r="Y208" s="5">
        <f t="shared" si="56"/>
        <v>0</v>
      </c>
      <c r="Z208" s="5">
        <f t="shared" si="57"/>
        <v>0.23252372844827587</v>
      </c>
    </row>
    <row r="209" spans="1:26" ht="15.75">
      <c r="A209" s="2">
        <v>1697</v>
      </c>
      <c r="H209" s="2">
        <v>146.5</v>
      </c>
      <c r="J209" s="4">
        <f t="shared" si="44"/>
        <v>0</v>
      </c>
      <c r="K209" s="4">
        <f t="shared" si="45"/>
        <v>0</v>
      </c>
      <c r="L209" s="4">
        <f t="shared" si="46"/>
        <v>0</v>
      </c>
      <c r="M209" s="4">
        <f t="shared" si="47"/>
        <v>0</v>
      </c>
      <c r="N209" s="4">
        <f t="shared" si="48"/>
        <v>0</v>
      </c>
      <c r="O209" s="4">
        <f t="shared" si="49"/>
        <v>0</v>
      </c>
      <c r="P209" s="4">
        <f t="shared" si="50"/>
        <v>2.5258620689655173</v>
      </c>
      <c r="R209" s="5">
        <f>+'Silver '!D356/4</f>
        <v>0.0525375</v>
      </c>
      <c r="T209" s="5">
        <f t="shared" si="51"/>
        <v>0</v>
      </c>
      <c r="U209" s="5">
        <f t="shared" si="52"/>
        <v>0</v>
      </c>
      <c r="V209" s="5">
        <f t="shared" si="53"/>
        <v>0</v>
      </c>
      <c r="W209" s="5">
        <f t="shared" si="54"/>
        <v>0</v>
      </c>
      <c r="X209" s="5">
        <f t="shared" si="55"/>
        <v>0</v>
      </c>
      <c r="Y209" s="5">
        <f t="shared" si="56"/>
        <v>0</v>
      </c>
      <c r="Z209" s="5">
        <f t="shared" si="57"/>
        <v>0.13270247844827587</v>
      </c>
    </row>
    <row r="210" spans="1:26" ht="15.75">
      <c r="A210" s="2">
        <v>1698</v>
      </c>
      <c r="H210" s="2">
        <v>100</v>
      </c>
      <c r="J210" s="4">
        <f t="shared" si="44"/>
        <v>0</v>
      </c>
      <c r="K210" s="4">
        <f t="shared" si="45"/>
        <v>0</v>
      </c>
      <c r="L210" s="4">
        <f t="shared" si="46"/>
        <v>0</v>
      </c>
      <c r="M210" s="4">
        <f t="shared" si="47"/>
        <v>0</v>
      </c>
      <c r="N210" s="4">
        <f t="shared" si="48"/>
        <v>0</v>
      </c>
      <c r="O210" s="4">
        <f t="shared" si="49"/>
        <v>0</v>
      </c>
      <c r="P210" s="4">
        <f t="shared" si="50"/>
        <v>1.7241379310344827</v>
      </c>
      <c r="R210" s="5">
        <f>+'Silver '!D357/4</f>
        <v>0.0525375</v>
      </c>
      <c r="T210" s="5">
        <f t="shared" si="51"/>
        <v>0</v>
      </c>
      <c r="U210" s="5">
        <f t="shared" si="52"/>
        <v>0</v>
      </c>
      <c r="V210" s="5">
        <f t="shared" si="53"/>
        <v>0</v>
      </c>
      <c r="W210" s="5">
        <f t="shared" si="54"/>
        <v>0</v>
      </c>
      <c r="X210" s="5">
        <f t="shared" si="55"/>
        <v>0</v>
      </c>
      <c r="Y210" s="5">
        <f t="shared" si="56"/>
        <v>0</v>
      </c>
      <c r="Z210" s="5">
        <f t="shared" si="57"/>
        <v>0.09058189655172413</v>
      </c>
    </row>
    <row r="211" spans="1:26" ht="15.75">
      <c r="A211" s="2">
        <v>1699</v>
      </c>
      <c r="H211" s="2">
        <v>176</v>
      </c>
      <c r="J211" s="4">
        <f t="shared" si="44"/>
        <v>0</v>
      </c>
      <c r="K211" s="4">
        <f t="shared" si="45"/>
        <v>0</v>
      </c>
      <c r="L211" s="4">
        <f t="shared" si="46"/>
        <v>0</v>
      </c>
      <c r="M211" s="4">
        <f t="shared" si="47"/>
        <v>0</v>
      </c>
      <c r="N211" s="4">
        <f t="shared" si="48"/>
        <v>0</v>
      </c>
      <c r="O211" s="4">
        <f t="shared" si="49"/>
        <v>0</v>
      </c>
      <c r="P211" s="4">
        <f t="shared" si="50"/>
        <v>3.0344827586206895</v>
      </c>
      <c r="R211" s="5">
        <f>+'Silver '!D358/4</f>
        <v>0.0525375</v>
      </c>
      <c r="T211" s="5">
        <f t="shared" si="51"/>
        <v>0</v>
      </c>
      <c r="U211" s="5">
        <f t="shared" si="52"/>
        <v>0</v>
      </c>
      <c r="V211" s="5">
        <f t="shared" si="53"/>
        <v>0</v>
      </c>
      <c r="W211" s="5">
        <f t="shared" si="54"/>
        <v>0</v>
      </c>
      <c r="X211" s="5">
        <f t="shared" si="55"/>
        <v>0</v>
      </c>
      <c r="Y211" s="5">
        <f t="shared" si="56"/>
        <v>0</v>
      </c>
      <c r="Z211" s="5">
        <f t="shared" si="57"/>
        <v>0.15942413793103447</v>
      </c>
    </row>
    <row r="212" spans="1:26" ht="15.75">
      <c r="A212" s="2">
        <v>1700</v>
      </c>
      <c r="H212" s="2">
        <v>133.2</v>
      </c>
      <c r="J212" s="4">
        <f t="shared" si="44"/>
        <v>0</v>
      </c>
      <c r="K212" s="4">
        <f t="shared" si="45"/>
        <v>0</v>
      </c>
      <c r="L212" s="4">
        <f t="shared" si="46"/>
        <v>0</v>
      </c>
      <c r="M212" s="4">
        <f t="shared" si="47"/>
        <v>0</v>
      </c>
      <c r="N212" s="4">
        <f t="shared" si="48"/>
        <v>0</v>
      </c>
      <c r="O212" s="4">
        <f t="shared" si="49"/>
        <v>0</v>
      </c>
      <c r="P212" s="4">
        <f t="shared" si="50"/>
        <v>2.296551724137931</v>
      </c>
      <c r="R212" s="5">
        <f>+'Silver '!D359/4</f>
        <v>0.0525375</v>
      </c>
      <c r="T212" s="5">
        <f t="shared" si="51"/>
        <v>0</v>
      </c>
      <c r="U212" s="5">
        <f t="shared" si="52"/>
        <v>0</v>
      </c>
      <c r="V212" s="5">
        <f t="shared" si="53"/>
        <v>0</v>
      </c>
      <c r="W212" s="5">
        <f t="shared" si="54"/>
        <v>0</v>
      </c>
      <c r="X212" s="5">
        <f t="shared" si="55"/>
        <v>0</v>
      </c>
      <c r="Y212" s="5">
        <f t="shared" si="56"/>
        <v>0</v>
      </c>
      <c r="Z212" s="5">
        <f t="shared" si="57"/>
        <v>0.12065508620689655</v>
      </c>
    </row>
    <row r="213" spans="1:26" ht="15.75">
      <c r="A213" s="2">
        <v>1701</v>
      </c>
      <c r="H213" s="2">
        <v>133.5</v>
      </c>
      <c r="J213" s="4">
        <f t="shared" si="44"/>
        <v>0</v>
      </c>
      <c r="K213" s="4">
        <f t="shared" si="45"/>
        <v>0</v>
      </c>
      <c r="L213" s="4">
        <f t="shared" si="46"/>
        <v>0</v>
      </c>
      <c r="M213" s="4">
        <f t="shared" si="47"/>
        <v>0</v>
      </c>
      <c r="N213" s="4">
        <f t="shared" si="48"/>
        <v>0</v>
      </c>
      <c r="O213" s="4">
        <f t="shared" si="49"/>
        <v>0</v>
      </c>
      <c r="P213" s="4">
        <f t="shared" si="50"/>
        <v>2.3017241379310347</v>
      </c>
      <c r="R213" s="5">
        <f>+'Silver '!D360/4</f>
        <v>0.0525375</v>
      </c>
      <c r="T213" s="5">
        <f t="shared" si="51"/>
        <v>0</v>
      </c>
      <c r="U213" s="5">
        <f t="shared" si="52"/>
        <v>0</v>
      </c>
      <c r="V213" s="5">
        <f t="shared" si="53"/>
        <v>0</v>
      </c>
      <c r="W213" s="5">
        <f t="shared" si="54"/>
        <v>0</v>
      </c>
      <c r="X213" s="5">
        <f t="shared" si="55"/>
        <v>0</v>
      </c>
      <c r="Y213" s="5">
        <f t="shared" si="56"/>
        <v>0</v>
      </c>
      <c r="Z213" s="5">
        <f t="shared" si="57"/>
        <v>0.12092683189655173</v>
      </c>
    </row>
    <row r="214" spans="1:26" ht="15.75">
      <c r="A214" s="2">
        <v>1702</v>
      </c>
      <c r="H214" s="2">
        <v>101.2</v>
      </c>
      <c r="J214" s="4">
        <f t="shared" si="44"/>
        <v>0</v>
      </c>
      <c r="K214" s="4">
        <f t="shared" si="45"/>
        <v>0</v>
      </c>
      <c r="L214" s="4">
        <f t="shared" si="46"/>
        <v>0</v>
      </c>
      <c r="M214" s="4">
        <f t="shared" si="47"/>
        <v>0</v>
      </c>
      <c r="N214" s="4">
        <f t="shared" si="48"/>
        <v>0</v>
      </c>
      <c r="O214" s="4">
        <f t="shared" si="49"/>
        <v>0</v>
      </c>
      <c r="P214" s="4">
        <f t="shared" si="50"/>
        <v>1.7448275862068967</v>
      </c>
      <c r="R214" s="5">
        <f>+'Silver '!D361/4</f>
        <v>0.0525375</v>
      </c>
      <c r="T214" s="5">
        <f t="shared" si="51"/>
        <v>0</v>
      </c>
      <c r="U214" s="5">
        <f t="shared" si="52"/>
        <v>0</v>
      </c>
      <c r="V214" s="5">
        <f t="shared" si="53"/>
        <v>0</v>
      </c>
      <c r="W214" s="5">
        <f t="shared" si="54"/>
        <v>0</v>
      </c>
      <c r="X214" s="5">
        <f t="shared" si="55"/>
        <v>0</v>
      </c>
      <c r="Y214" s="5">
        <f t="shared" si="56"/>
        <v>0</v>
      </c>
      <c r="Z214" s="5">
        <f t="shared" si="57"/>
        <v>0.09166887931034484</v>
      </c>
    </row>
    <row r="215" spans="1:26" ht="15.75">
      <c r="A215" s="2">
        <v>1703</v>
      </c>
      <c r="H215" s="2">
        <v>123.3</v>
      </c>
      <c r="J215" s="4">
        <f t="shared" si="44"/>
        <v>0</v>
      </c>
      <c r="K215" s="4">
        <f t="shared" si="45"/>
        <v>0</v>
      </c>
      <c r="L215" s="4">
        <f t="shared" si="46"/>
        <v>0</v>
      </c>
      <c r="M215" s="4">
        <f t="shared" si="47"/>
        <v>0</v>
      </c>
      <c r="N215" s="4">
        <f t="shared" si="48"/>
        <v>0</v>
      </c>
      <c r="O215" s="4">
        <f t="shared" si="49"/>
        <v>0</v>
      </c>
      <c r="P215" s="4">
        <f t="shared" si="50"/>
        <v>2.125862068965517</v>
      </c>
      <c r="R215" s="5">
        <f>+'Silver '!D362/4</f>
        <v>0.0525375</v>
      </c>
      <c r="T215" s="5">
        <f t="shared" si="51"/>
        <v>0</v>
      </c>
      <c r="U215" s="5">
        <f t="shared" si="52"/>
        <v>0</v>
      </c>
      <c r="V215" s="5">
        <f t="shared" si="53"/>
        <v>0</v>
      </c>
      <c r="W215" s="5">
        <f t="shared" si="54"/>
        <v>0</v>
      </c>
      <c r="X215" s="5">
        <f t="shared" si="55"/>
        <v>0</v>
      </c>
      <c r="Y215" s="5">
        <f t="shared" si="56"/>
        <v>0</v>
      </c>
      <c r="Z215" s="5">
        <f t="shared" si="57"/>
        <v>0.11168747844827585</v>
      </c>
    </row>
    <row r="216" spans="1:26" ht="15.75">
      <c r="A216" s="2">
        <v>1704</v>
      </c>
      <c r="H216" s="2">
        <v>137</v>
      </c>
      <c r="J216" s="4">
        <f t="shared" si="44"/>
        <v>0</v>
      </c>
      <c r="K216" s="4">
        <f t="shared" si="45"/>
        <v>0</v>
      </c>
      <c r="L216" s="4">
        <f t="shared" si="46"/>
        <v>0</v>
      </c>
      <c r="M216" s="4">
        <f t="shared" si="47"/>
        <v>0</v>
      </c>
      <c r="N216" s="4">
        <f t="shared" si="48"/>
        <v>0</v>
      </c>
      <c r="O216" s="4">
        <f t="shared" si="49"/>
        <v>0</v>
      </c>
      <c r="P216" s="4">
        <f t="shared" si="50"/>
        <v>2.3620689655172415</v>
      </c>
      <c r="R216" s="5">
        <f>+'Silver '!D363/4</f>
        <v>0.0525375</v>
      </c>
      <c r="T216" s="5">
        <f t="shared" si="51"/>
        <v>0</v>
      </c>
      <c r="U216" s="5">
        <f t="shared" si="52"/>
        <v>0</v>
      </c>
      <c r="V216" s="5">
        <f t="shared" si="53"/>
        <v>0</v>
      </c>
      <c r="W216" s="5">
        <f t="shared" si="54"/>
        <v>0</v>
      </c>
      <c r="X216" s="5">
        <f t="shared" si="55"/>
        <v>0</v>
      </c>
      <c r="Y216" s="5">
        <f t="shared" si="56"/>
        <v>0</v>
      </c>
      <c r="Z216" s="5">
        <f t="shared" si="57"/>
        <v>0.12409719827586208</v>
      </c>
    </row>
    <row r="217" spans="1:26" ht="15.75">
      <c r="A217" s="2">
        <v>1705</v>
      </c>
      <c r="H217" s="2">
        <v>114.6</v>
      </c>
      <c r="J217" s="4">
        <f t="shared" si="44"/>
        <v>0</v>
      </c>
      <c r="K217" s="4">
        <f t="shared" si="45"/>
        <v>0</v>
      </c>
      <c r="L217" s="4">
        <f t="shared" si="46"/>
        <v>0</v>
      </c>
      <c r="M217" s="4">
        <f t="shared" si="47"/>
        <v>0</v>
      </c>
      <c r="N217" s="4">
        <f t="shared" si="48"/>
        <v>0</v>
      </c>
      <c r="O217" s="4">
        <f t="shared" si="49"/>
        <v>0</v>
      </c>
      <c r="P217" s="4">
        <f t="shared" si="50"/>
        <v>1.975862068965517</v>
      </c>
      <c r="R217" s="5">
        <f>+'Silver '!D364/4</f>
        <v>0.0525375</v>
      </c>
      <c r="T217" s="5">
        <f t="shared" si="51"/>
        <v>0</v>
      </c>
      <c r="U217" s="5">
        <f t="shared" si="52"/>
        <v>0</v>
      </c>
      <c r="V217" s="5">
        <f t="shared" si="53"/>
        <v>0</v>
      </c>
      <c r="W217" s="5">
        <f t="shared" si="54"/>
        <v>0</v>
      </c>
      <c r="X217" s="5">
        <f t="shared" si="55"/>
        <v>0</v>
      </c>
      <c r="Y217" s="5">
        <f t="shared" si="56"/>
        <v>0</v>
      </c>
      <c r="Z217" s="5">
        <f t="shared" si="57"/>
        <v>0.10380685344827585</v>
      </c>
    </row>
    <row r="218" spans="1:26" ht="15.75">
      <c r="A218" s="2">
        <v>1706</v>
      </c>
      <c r="H218" s="2">
        <v>113.4</v>
      </c>
      <c r="J218" s="4">
        <f t="shared" si="44"/>
        <v>0</v>
      </c>
      <c r="K218" s="4">
        <f t="shared" si="45"/>
        <v>0</v>
      </c>
      <c r="L218" s="4">
        <f t="shared" si="46"/>
        <v>0</v>
      </c>
      <c r="M218" s="4">
        <f t="shared" si="47"/>
        <v>0</v>
      </c>
      <c r="N218" s="4">
        <f t="shared" si="48"/>
        <v>0</v>
      </c>
      <c r="O218" s="4">
        <f t="shared" si="49"/>
        <v>0</v>
      </c>
      <c r="P218" s="4">
        <f t="shared" si="50"/>
        <v>1.9551724137931035</v>
      </c>
      <c r="R218" s="5">
        <f>+'Silver '!D365/4</f>
        <v>0.0525375</v>
      </c>
      <c r="T218" s="5">
        <f t="shared" si="51"/>
        <v>0</v>
      </c>
      <c r="U218" s="5">
        <f t="shared" si="52"/>
        <v>0</v>
      </c>
      <c r="V218" s="5">
        <f t="shared" si="53"/>
        <v>0</v>
      </c>
      <c r="W218" s="5">
        <f t="shared" si="54"/>
        <v>0</v>
      </c>
      <c r="X218" s="5">
        <f t="shared" si="55"/>
        <v>0</v>
      </c>
      <c r="Y218" s="5">
        <f t="shared" si="56"/>
        <v>0</v>
      </c>
      <c r="Z218" s="5">
        <f t="shared" si="57"/>
        <v>0.10271987068965517</v>
      </c>
    </row>
    <row r="219" spans="1:26" ht="15.75">
      <c r="A219" s="2">
        <v>1707</v>
      </c>
      <c r="H219" s="2">
        <v>136.9</v>
      </c>
      <c r="J219" s="4">
        <f t="shared" si="44"/>
        <v>0</v>
      </c>
      <c r="K219" s="4">
        <f t="shared" si="45"/>
        <v>0</v>
      </c>
      <c r="L219" s="4">
        <f t="shared" si="46"/>
        <v>0</v>
      </c>
      <c r="M219" s="4">
        <f t="shared" si="47"/>
        <v>0</v>
      </c>
      <c r="N219" s="4">
        <f t="shared" si="48"/>
        <v>0</v>
      </c>
      <c r="O219" s="4">
        <f t="shared" si="49"/>
        <v>0</v>
      </c>
      <c r="P219" s="4">
        <f t="shared" si="50"/>
        <v>2.360344827586207</v>
      </c>
      <c r="R219" s="5">
        <f>+'Silver '!D366/4</f>
        <v>0.0525375</v>
      </c>
      <c r="T219" s="5">
        <f t="shared" si="51"/>
        <v>0</v>
      </c>
      <c r="U219" s="5">
        <f t="shared" si="52"/>
        <v>0</v>
      </c>
      <c r="V219" s="5">
        <f t="shared" si="53"/>
        <v>0</v>
      </c>
      <c r="W219" s="5">
        <f t="shared" si="54"/>
        <v>0</v>
      </c>
      <c r="X219" s="5">
        <f t="shared" si="55"/>
        <v>0</v>
      </c>
      <c r="Y219" s="5">
        <f t="shared" si="56"/>
        <v>0</v>
      </c>
      <c r="Z219" s="5">
        <f t="shared" si="57"/>
        <v>0.12400661637931036</v>
      </c>
    </row>
    <row r="220" spans="1:26" ht="15.75">
      <c r="A220" s="2">
        <v>1708</v>
      </c>
      <c r="H220" s="2">
        <v>136.3</v>
      </c>
      <c r="J220" s="4">
        <f t="shared" si="44"/>
        <v>0</v>
      </c>
      <c r="K220" s="4">
        <f t="shared" si="45"/>
        <v>0</v>
      </c>
      <c r="L220" s="4">
        <f t="shared" si="46"/>
        <v>0</v>
      </c>
      <c r="M220" s="4">
        <f t="shared" si="47"/>
        <v>0</v>
      </c>
      <c r="N220" s="4">
        <f t="shared" si="48"/>
        <v>0</v>
      </c>
      <c r="O220" s="4">
        <f t="shared" si="49"/>
        <v>0</v>
      </c>
      <c r="P220" s="4">
        <f t="shared" si="50"/>
        <v>2.35</v>
      </c>
      <c r="R220" s="5">
        <f>+'Silver '!D367/4</f>
        <v>0.0525375</v>
      </c>
      <c r="T220" s="5">
        <f t="shared" si="51"/>
        <v>0</v>
      </c>
      <c r="U220" s="5">
        <f t="shared" si="52"/>
        <v>0</v>
      </c>
      <c r="V220" s="5">
        <f t="shared" si="53"/>
        <v>0</v>
      </c>
      <c r="W220" s="5">
        <f t="shared" si="54"/>
        <v>0</v>
      </c>
      <c r="X220" s="5">
        <f t="shared" si="55"/>
        <v>0</v>
      </c>
      <c r="Y220" s="5">
        <f t="shared" si="56"/>
        <v>0</v>
      </c>
      <c r="Z220" s="5">
        <f t="shared" si="57"/>
        <v>0.123463125</v>
      </c>
    </row>
    <row r="221" spans="1:26" ht="15.75">
      <c r="A221" s="2">
        <v>1709</v>
      </c>
      <c r="H221" s="2">
        <v>117.1</v>
      </c>
      <c r="J221" s="4">
        <f t="shared" si="44"/>
        <v>0</v>
      </c>
      <c r="K221" s="4">
        <f t="shared" si="45"/>
        <v>0</v>
      </c>
      <c r="L221" s="4">
        <f t="shared" si="46"/>
        <v>0</v>
      </c>
      <c r="M221" s="4">
        <f t="shared" si="47"/>
        <v>0</v>
      </c>
      <c r="N221" s="4">
        <f t="shared" si="48"/>
        <v>0</v>
      </c>
      <c r="O221" s="4">
        <f t="shared" si="49"/>
        <v>0</v>
      </c>
      <c r="P221" s="4">
        <f t="shared" si="50"/>
        <v>2.018965517241379</v>
      </c>
      <c r="R221" s="5">
        <f>+'Silver '!D368/4</f>
        <v>0.0525375</v>
      </c>
      <c r="T221" s="5">
        <f t="shared" si="51"/>
        <v>0</v>
      </c>
      <c r="U221" s="5">
        <f t="shared" si="52"/>
        <v>0</v>
      </c>
      <c r="V221" s="5">
        <f t="shared" si="53"/>
        <v>0</v>
      </c>
      <c r="W221" s="5">
        <f t="shared" si="54"/>
        <v>0</v>
      </c>
      <c r="X221" s="5">
        <f t="shared" si="55"/>
        <v>0</v>
      </c>
      <c r="Y221" s="5">
        <f t="shared" si="56"/>
        <v>0</v>
      </c>
      <c r="Z221" s="5">
        <f t="shared" si="57"/>
        <v>0.10607140086206895</v>
      </c>
    </row>
    <row r="222" spans="1:26" ht="15.75">
      <c r="A222" s="2">
        <v>1710</v>
      </c>
      <c r="H222" s="2">
        <v>128.3</v>
      </c>
      <c r="J222" s="4">
        <f t="shared" si="44"/>
        <v>0</v>
      </c>
      <c r="K222" s="4">
        <f t="shared" si="45"/>
        <v>0</v>
      </c>
      <c r="L222" s="4">
        <f t="shared" si="46"/>
        <v>0</v>
      </c>
      <c r="M222" s="4">
        <f t="shared" si="47"/>
        <v>0</v>
      </c>
      <c r="N222" s="4">
        <f t="shared" si="48"/>
        <v>0</v>
      </c>
      <c r="O222" s="4">
        <f t="shared" si="49"/>
        <v>0</v>
      </c>
      <c r="P222" s="4">
        <f t="shared" si="50"/>
        <v>2.2120689655172416</v>
      </c>
      <c r="R222" s="5">
        <f>+'Silver '!D369/4</f>
        <v>0.0525375</v>
      </c>
      <c r="T222" s="5">
        <f t="shared" si="51"/>
        <v>0</v>
      </c>
      <c r="U222" s="5">
        <f t="shared" si="52"/>
        <v>0</v>
      </c>
      <c r="V222" s="5">
        <f t="shared" si="53"/>
        <v>0</v>
      </c>
      <c r="W222" s="5">
        <f t="shared" si="54"/>
        <v>0</v>
      </c>
      <c r="X222" s="5">
        <f t="shared" si="55"/>
        <v>0</v>
      </c>
      <c r="Y222" s="5">
        <f t="shared" si="56"/>
        <v>0</v>
      </c>
      <c r="Z222" s="5">
        <f t="shared" si="57"/>
        <v>0.11621657327586209</v>
      </c>
    </row>
    <row r="223" spans="1:26" ht="15.75">
      <c r="A223" s="2">
        <v>1711</v>
      </c>
      <c r="H223" s="2">
        <v>121.8</v>
      </c>
      <c r="J223" s="4">
        <f t="shared" si="44"/>
        <v>0</v>
      </c>
      <c r="K223" s="4">
        <f t="shared" si="45"/>
        <v>0</v>
      </c>
      <c r="L223" s="4">
        <f t="shared" si="46"/>
        <v>0</v>
      </c>
      <c r="M223" s="4">
        <f t="shared" si="47"/>
        <v>0</v>
      </c>
      <c r="N223" s="4">
        <f t="shared" si="48"/>
        <v>0</v>
      </c>
      <c r="O223" s="4">
        <f t="shared" si="49"/>
        <v>0</v>
      </c>
      <c r="P223" s="4">
        <f t="shared" si="50"/>
        <v>2.1</v>
      </c>
      <c r="R223" s="5">
        <f>+'Silver '!D370/4</f>
        <v>0.0525375</v>
      </c>
      <c r="T223" s="5">
        <f t="shared" si="51"/>
        <v>0</v>
      </c>
      <c r="U223" s="5">
        <f t="shared" si="52"/>
        <v>0</v>
      </c>
      <c r="V223" s="5">
        <f t="shared" si="53"/>
        <v>0</v>
      </c>
      <c r="W223" s="5">
        <f t="shared" si="54"/>
        <v>0</v>
      </c>
      <c r="X223" s="5">
        <f t="shared" si="55"/>
        <v>0</v>
      </c>
      <c r="Y223" s="5">
        <f t="shared" si="56"/>
        <v>0</v>
      </c>
      <c r="Z223" s="5">
        <f t="shared" si="57"/>
        <v>0.11032875</v>
      </c>
    </row>
    <row r="224" spans="1:26" ht="15.75">
      <c r="A224" s="2">
        <v>1712</v>
      </c>
      <c r="H224" s="2">
        <v>122.2</v>
      </c>
      <c r="J224" s="4">
        <f t="shared" si="44"/>
        <v>0</v>
      </c>
      <c r="K224" s="4">
        <f t="shared" si="45"/>
        <v>0</v>
      </c>
      <c r="L224" s="4">
        <f t="shared" si="46"/>
        <v>0</v>
      </c>
      <c r="M224" s="4">
        <f t="shared" si="47"/>
        <v>0</v>
      </c>
      <c r="N224" s="4">
        <f t="shared" si="48"/>
        <v>0</v>
      </c>
      <c r="O224" s="4">
        <f t="shared" si="49"/>
        <v>0</v>
      </c>
      <c r="P224" s="4">
        <f t="shared" si="50"/>
        <v>2.106896551724138</v>
      </c>
      <c r="R224" s="5">
        <f>+'Silver '!D371/4</f>
        <v>0.0525375</v>
      </c>
      <c r="T224" s="5">
        <f t="shared" si="51"/>
        <v>0</v>
      </c>
      <c r="U224" s="5">
        <f t="shared" si="52"/>
        <v>0</v>
      </c>
      <c r="V224" s="5">
        <f t="shared" si="53"/>
        <v>0</v>
      </c>
      <c r="W224" s="5">
        <f t="shared" si="54"/>
        <v>0</v>
      </c>
      <c r="X224" s="5">
        <f t="shared" si="55"/>
        <v>0</v>
      </c>
      <c r="Y224" s="5">
        <f t="shared" si="56"/>
        <v>0</v>
      </c>
      <c r="Z224" s="5">
        <f t="shared" si="57"/>
        <v>0.11069107758620689</v>
      </c>
    </row>
    <row r="225" spans="1:26" ht="15.75">
      <c r="A225" s="2">
        <v>1713</v>
      </c>
      <c r="H225" s="2">
        <v>148.2</v>
      </c>
      <c r="J225" s="4">
        <f t="shared" si="44"/>
        <v>0</v>
      </c>
      <c r="K225" s="4">
        <f t="shared" si="45"/>
        <v>0</v>
      </c>
      <c r="L225" s="4">
        <f t="shared" si="46"/>
        <v>0</v>
      </c>
      <c r="M225" s="4">
        <f t="shared" si="47"/>
        <v>0</v>
      </c>
      <c r="N225" s="4">
        <f t="shared" si="48"/>
        <v>0</v>
      </c>
      <c r="O225" s="4">
        <f t="shared" si="49"/>
        <v>0</v>
      </c>
      <c r="P225" s="4">
        <f t="shared" si="50"/>
        <v>2.555172413793103</v>
      </c>
      <c r="R225" s="5">
        <f>+'Silver '!D372/4</f>
        <v>0.0525375</v>
      </c>
      <c r="T225" s="5">
        <f t="shared" si="51"/>
        <v>0</v>
      </c>
      <c r="U225" s="5">
        <f t="shared" si="52"/>
        <v>0</v>
      </c>
      <c r="V225" s="5">
        <f t="shared" si="53"/>
        <v>0</v>
      </c>
      <c r="W225" s="5">
        <f t="shared" si="54"/>
        <v>0</v>
      </c>
      <c r="X225" s="5">
        <f t="shared" si="55"/>
        <v>0</v>
      </c>
      <c r="Y225" s="5">
        <f t="shared" si="56"/>
        <v>0</v>
      </c>
      <c r="Z225" s="5">
        <f t="shared" si="57"/>
        <v>0.13424237068965517</v>
      </c>
    </row>
    <row r="226" spans="1:26" ht="15.75">
      <c r="A226" s="2">
        <v>1714</v>
      </c>
      <c r="H226" s="2">
        <v>208.5</v>
      </c>
      <c r="J226" s="4">
        <f t="shared" si="44"/>
        <v>0</v>
      </c>
      <c r="K226" s="4">
        <f t="shared" si="45"/>
        <v>0</v>
      </c>
      <c r="L226" s="4">
        <f t="shared" si="46"/>
        <v>0</v>
      </c>
      <c r="M226" s="4">
        <f t="shared" si="47"/>
        <v>0</v>
      </c>
      <c r="N226" s="4">
        <f t="shared" si="48"/>
        <v>0</v>
      </c>
      <c r="O226" s="4">
        <f t="shared" si="49"/>
        <v>0</v>
      </c>
      <c r="P226" s="4">
        <f t="shared" si="50"/>
        <v>3.5948275862068964</v>
      </c>
      <c r="R226" s="5">
        <f>+'Silver '!D373/4</f>
        <v>0.0525375</v>
      </c>
      <c r="T226" s="5">
        <f t="shared" si="51"/>
        <v>0</v>
      </c>
      <c r="U226" s="5">
        <f t="shared" si="52"/>
        <v>0</v>
      </c>
      <c r="V226" s="5">
        <f t="shared" si="53"/>
        <v>0</v>
      </c>
      <c r="W226" s="5">
        <f t="shared" si="54"/>
        <v>0</v>
      </c>
      <c r="X226" s="5">
        <f t="shared" si="55"/>
        <v>0</v>
      </c>
      <c r="Y226" s="5">
        <f t="shared" si="56"/>
        <v>0</v>
      </c>
      <c r="Z226" s="5">
        <f t="shared" si="57"/>
        <v>0.1888632543103448</v>
      </c>
    </row>
    <row r="227" spans="1:26" ht="15.75">
      <c r="A227" s="2">
        <v>1715</v>
      </c>
      <c r="H227" s="2">
        <v>154.1</v>
      </c>
      <c r="J227" s="4">
        <f t="shared" si="44"/>
        <v>0</v>
      </c>
      <c r="K227" s="4">
        <f t="shared" si="45"/>
        <v>0</v>
      </c>
      <c r="L227" s="4">
        <f t="shared" si="46"/>
        <v>0</v>
      </c>
      <c r="M227" s="4">
        <f t="shared" si="47"/>
        <v>0</v>
      </c>
      <c r="N227" s="4">
        <f t="shared" si="48"/>
        <v>0</v>
      </c>
      <c r="O227" s="4">
        <f t="shared" si="49"/>
        <v>0</v>
      </c>
      <c r="P227" s="4">
        <f t="shared" si="50"/>
        <v>2.6568965517241376</v>
      </c>
      <c r="R227" s="5">
        <f>+'Silver '!D374/4</f>
        <v>0.0525375</v>
      </c>
      <c r="T227" s="5">
        <f t="shared" si="51"/>
        <v>0</v>
      </c>
      <c r="U227" s="5">
        <f t="shared" si="52"/>
        <v>0</v>
      </c>
      <c r="V227" s="5">
        <f t="shared" si="53"/>
        <v>0</v>
      </c>
      <c r="W227" s="5">
        <f t="shared" si="54"/>
        <v>0</v>
      </c>
      <c r="X227" s="5">
        <f t="shared" si="55"/>
        <v>0</v>
      </c>
      <c r="Y227" s="5">
        <f t="shared" si="56"/>
        <v>0</v>
      </c>
      <c r="Z227" s="5">
        <f t="shared" si="57"/>
        <v>0.1395867025862069</v>
      </c>
    </row>
    <row r="228" spans="1:26" ht="15.75">
      <c r="A228" s="2">
        <v>1716</v>
      </c>
      <c r="H228" s="2">
        <v>163.6</v>
      </c>
      <c r="J228" s="4">
        <f t="shared" si="44"/>
        <v>0</v>
      </c>
      <c r="K228" s="4">
        <f t="shared" si="45"/>
        <v>0</v>
      </c>
      <c r="L228" s="4">
        <f t="shared" si="46"/>
        <v>0</v>
      </c>
      <c r="M228" s="4">
        <f t="shared" si="47"/>
        <v>0</v>
      </c>
      <c r="N228" s="4">
        <f t="shared" si="48"/>
        <v>0</v>
      </c>
      <c r="O228" s="4">
        <f t="shared" si="49"/>
        <v>0</v>
      </c>
      <c r="P228" s="4">
        <f t="shared" si="50"/>
        <v>2.820689655172414</v>
      </c>
      <c r="R228" s="5">
        <f>+'Silver '!D375/4</f>
        <v>0.0525375</v>
      </c>
      <c r="T228" s="5">
        <f t="shared" si="51"/>
        <v>0</v>
      </c>
      <c r="U228" s="5">
        <f t="shared" si="52"/>
        <v>0</v>
      </c>
      <c r="V228" s="5">
        <f t="shared" si="53"/>
        <v>0</v>
      </c>
      <c r="W228" s="5">
        <f t="shared" si="54"/>
        <v>0</v>
      </c>
      <c r="X228" s="5">
        <f t="shared" si="55"/>
        <v>0</v>
      </c>
      <c r="Y228" s="5">
        <f t="shared" si="56"/>
        <v>0</v>
      </c>
      <c r="Z228" s="5">
        <f t="shared" si="57"/>
        <v>0.1481919827586207</v>
      </c>
    </row>
    <row r="229" spans="1:26" ht="15.75">
      <c r="A229" s="2">
        <v>1717</v>
      </c>
      <c r="H229" s="2">
        <v>253.5</v>
      </c>
      <c r="J229" s="4">
        <f t="shared" si="44"/>
        <v>0</v>
      </c>
      <c r="K229" s="4">
        <f t="shared" si="45"/>
        <v>0</v>
      </c>
      <c r="L229" s="4">
        <f t="shared" si="46"/>
        <v>0</v>
      </c>
      <c r="M229" s="4">
        <f t="shared" si="47"/>
        <v>0</v>
      </c>
      <c r="N229" s="4">
        <f t="shared" si="48"/>
        <v>0</v>
      </c>
      <c r="O229" s="4">
        <f t="shared" si="49"/>
        <v>0</v>
      </c>
      <c r="P229" s="4">
        <f t="shared" si="50"/>
        <v>4.370689655172414</v>
      </c>
      <c r="R229" s="5">
        <f>+'Silver '!D376/4</f>
        <v>0.0525375</v>
      </c>
      <c r="T229" s="5">
        <f t="shared" si="51"/>
        <v>0</v>
      </c>
      <c r="U229" s="5">
        <f t="shared" si="52"/>
        <v>0</v>
      </c>
      <c r="V229" s="5">
        <f t="shared" si="53"/>
        <v>0</v>
      </c>
      <c r="W229" s="5">
        <f t="shared" si="54"/>
        <v>0</v>
      </c>
      <c r="X229" s="5">
        <f t="shared" si="55"/>
        <v>0</v>
      </c>
      <c r="Y229" s="5">
        <f t="shared" si="56"/>
        <v>0</v>
      </c>
      <c r="Z229" s="5">
        <f t="shared" si="57"/>
        <v>0.2296251077586207</v>
      </c>
    </row>
    <row r="230" spans="1:26" ht="15.75">
      <c r="A230" s="2">
        <v>1718</v>
      </c>
      <c r="H230" s="2">
        <v>214.1</v>
      </c>
      <c r="J230" s="4">
        <f t="shared" si="44"/>
        <v>0</v>
      </c>
      <c r="K230" s="4">
        <f t="shared" si="45"/>
        <v>0</v>
      </c>
      <c r="L230" s="4">
        <f t="shared" si="46"/>
        <v>0</v>
      </c>
      <c r="M230" s="4">
        <f t="shared" si="47"/>
        <v>0</v>
      </c>
      <c r="N230" s="4">
        <f t="shared" si="48"/>
        <v>0</v>
      </c>
      <c r="O230" s="4">
        <f t="shared" si="49"/>
        <v>0</v>
      </c>
      <c r="P230" s="4">
        <f t="shared" si="50"/>
        <v>3.6913793103448276</v>
      </c>
      <c r="R230" s="5">
        <f>+'Silver '!D377/4</f>
        <v>0.0525375</v>
      </c>
      <c r="T230" s="5">
        <f t="shared" si="51"/>
        <v>0</v>
      </c>
      <c r="U230" s="5">
        <f t="shared" si="52"/>
        <v>0</v>
      </c>
      <c r="V230" s="5">
        <f t="shared" si="53"/>
        <v>0</v>
      </c>
      <c r="W230" s="5">
        <f t="shared" si="54"/>
        <v>0</v>
      </c>
      <c r="X230" s="5">
        <f t="shared" si="55"/>
        <v>0</v>
      </c>
      <c r="Y230" s="5">
        <f t="shared" si="56"/>
        <v>0</v>
      </c>
      <c r="Z230" s="5">
        <f t="shared" si="57"/>
        <v>0.1939358405172414</v>
      </c>
    </row>
    <row r="231" spans="1:26" ht="15.75">
      <c r="A231" s="2">
        <v>1719</v>
      </c>
      <c r="H231" s="2">
        <v>149.2</v>
      </c>
      <c r="J231" s="4">
        <f t="shared" si="44"/>
        <v>0</v>
      </c>
      <c r="K231" s="4">
        <f t="shared" si="45"/>
        <v>0</v>
      </c>
      <c r="L231" s="4">
        <f t="shared" si="46"/>
        <v>0</v>
      </c>
      <c r="M231" s="4">
        <f t="shared" si="47"/>
        <v>0</v>
      </c>
      <c r="N231" s="4">
        <f t="shared" si="48"/>
        <v>0</v>
      </c>
      <c r="O231" s="4">
        <f t="shared" si="49"/>
        <v>0</v>
      </c>
      <c r="P231" s="4">
        <f t="shared" si="50"/>
        <v>2.572413793103448</v>
      </c>
      <c r="R231" s="5">
        <f>+'Silver '!D378/4</f>
        <v>0.0525375</v>
      </c>
      <c r="T231" s="5">
        <f t="shared" si="51"/>
        <v>0</v>
      </c>
      <c r="U231" s="5">
        <f t="shared" si="52"/>
        <v>0</v>
      </c>
      <c r="V231" s="5">
        <f t="shared" si="53"/>
        <v>0</v>
      </c>
      <c r="W231" s="5">
        <f t="shared" si="54"/>
        <v>0</v>
      </c>
      <c r="X231" s="5">
        <f t="shared" si="55"/>
        <v>0</v>
      </c>
      <c r="Y231" s="5">
        <f t="shared" si="56"/>
        <v>0</v>
      </c>
      <c r="Z231" s="5">
        <f t="shared" si="57"/>
        <v>0.1351481896551724</v>
      </c>
    </row>
    <row r="232" spans="1:26" ht="15.75">
      <c r="A232" s="2">
        <v>1720</v>
      </c>
      <c r="H232" s="2">
        <v>267</v>
      </c>
      <c r="J232" s="4">
        <f t="shared" si="44"/>
        <v>0</v>
      </c>
      <c r="K232" s="4">
        <f t="shared" si="45"/>
        <v>0</v>
      </c>
      <c r="L232" s="4">
        <f t="shared" si="46"/>
        <v>0</v>
      </c>
      <c r="M232" s="4">
        <f t="shared" si="47"/>
        <v>0</v>
      </c>
      <c r="N232" s="4">
        <f t="shared" si="48"/>
        <v>0</v>
      </c>
      <c r="O232" s="4">
        <f t="shared" si="49"/>
        <v>0</v>
      </c>
      <c r="P232" s="4">
        <f t="shared" si="50"/>
        <v>4.603448275862069</v>
      </c>
      <c r="R232" s="5">
        <f>+'Silver '!D379/4</f>
        <v>0.0525375</v>
      </c>
      <c r="T232" s="5">
        <f t="shared" si="51"/>
        <v>0</v>
      </c>
      <c r="U232" s="5">
        <f t="shared" si="52"/>
        <v>0</v>
      </c>
      <c r="V232" s="5">
        <f t="shared" si="53"/>
        <v>0</v>
      </c>
      <c r="W232" s="5">
        <f t="shared" si="54"/>
        <v>0</v>
      </c>
      <c r="X232" s="5">
        <f t="shared" si="55"/>
        <v>0</v>
      </c>
      <c r="Y232" s="5">
        <f t="shared" si="56"/>
        <v>0</v>
      </c>
      <c r="Z232" s="5">
        <f t="shared" si="57"/>
        <v>0.24185366379310347</v>
      </c>
    </row>
    <row r="233" spans="1:26" ht="15.75">
      <c r="A233" s="2">
        <v>1721</v>
      </c>
      <c r="H233" s="2">
        <v>181.3</v>
      </c>
      <c r="J233" s="4">
        <f t="shared" si="44"/>
        <v>0</v>
      </c>
      <c r="K233" s="4">
        <f t="shared" si="45"/>
        <v>0</v>
      </c>
      <c r="L233" s="4">
        <f t="shared" si="46"/>
        <v>0</v>
      </c>
      <c r="M233" s="4">
        <f t="shared" si="47"/>
        <v>0</v>
      </c>
      <c r="N233" s="4">
        <f t="shared" si="48"/>
        <v>0</v>
      </c>
      <c r="O233" s="4">
        <f t="shared" si="49"/>
        <v>0</v>
      </c>
      <c r="P233" s="4">
        <f t="shared" si="50"/>
        <v>3.1258620689655174</v>
      </c>
      <c r="R233" s="5">
        <f>+'Silver '!D380/4</f>
        <v>0.0525375</v>
      </c>
      <c r="T233" s="5">
        <f t="shared" si="51"/>
        <v>0</v>
      </c>
      <c r="U233" s="5">
        <f t="shared" si="52"/>
        <v>0</v>
      </c>
      <c r="V233" s="5">
        <f t="shared" si="53"/>
        <v>0</v>
      </c>
      <c r="W233" s="5">
        <f t="shared" si="54"/>
        <v>0</v>
      </c>
      <c r="X233" s="5">
        <f t="shared" si="55"/>
        <v>0</v>
      </c>
      <c r="Y233" s="5">
        <f t="shared" si="56"/>
        <v>0</v>
      </c>
      <c r="Z233" s="5">
        <f t="shared" si="57"/>
        <v>0.16422497844827588</v>
      </c>
    </row>
    <row r="234" spans="1:26" ht="15.75">
      <c r="A234" s="2">
        <v>1722</v>
      </c>
      <c r="H234" s="2">
        <v>176.1</v>
      </c>
      <c r="J234" s="4">
        <f t="shared" si="44"/>
        <v>0</v>
      </c>
      <c r="K234" s="4">
        <f t="shared" si="45"/>
        <v>0</v>
      </c>
      <c r="L234" s="4">
        <f t="shared" si="46"/>
        <v>0</v>
      </c>
      <c r="M234" s="4">
        <f t="shared" si="47"/>
        <v>0</v>
      </c>
      <c r="N234" s="4">
        <f t="shared" si="48"/>
        <v>0</v>
      </c>
      <c r="O234" s="4">
        <f t="shared" si="49"/>
        <v>0</v>
      </c>
      <c r="P234" s="4">
        <f t="shared" si="50"/>
        <v>3.036206896551724</v>
      </c>
      <c r="R234" s="5">
        <f>+'Silver '!D381/4</f>
        <v>0.0525375</v>
      </c>
      <c r="T234" s="5">
        <f t="shared" si="51"/>
        <v>0</v>
      </c>
      <c r="U234" s="5">
        <f t="shared" si="52"/>
        <v>0</v>
      </c>
      <c r="V234" s="5">
        <f t="shared" si="53"/>
        <v>0</v>
      </c>
      <c r="W234" s="5">
        <f t="shared" si="54"/>
        <v>0</v>
      </c>
      <c r="X234" s="5">
        <f t="shared" si="55"/>
        <v>0</v>
      </c>
      <c r="Y234" s="5">
        <f t="shared" si="56"/>
        <v>0</v>
      </c>
      <c r="Z234" s="5">
        <f t="shared" si="57"/>
        <v>0.1595147198275862</v>
      </c>
    </row>
    <row r="235" spans="1:26" ht="15.75">
      <c r="A235" s="2">
        <v>1723</v>
      </c>
      <c r="H235" s="2">
        <v>132.2</v>
      </c>
      <c r="J235" s="4">
        <f t="shared" si="44"/>
        <v>0</v>
      </c>
      <c r="K235" s="4">
        <f t="shared" si="45"/>
        <v>0</v>
      </c>
      <c r="L235" s="4">
        <f t="shared" si="46"/>
        <v>0</v>
      </c>
      <c r="M235" s="4">
        <f t="shared" si="47"/>
        <v>0</v>
      </c>
      <c r="N235" s="4">
        <f t="shared" si="48"/>
        <v>0</v>
      </c>
      <c r="O235" s="4">
        <f t="shared" si="49"/>
        <v>0</v>
      </c>
      <c r="P235" s="4">
        <f t="shared" si="50"/>
        <v>2.279310344827586</v>
      </c>
      <c r="R235" s="5">
        <f>+'Silver '!D382/4</f>
        <v>0.0525375</v>
      </c>
      <c r="T235" s="5">
        <f t="shared" si="51"/>
        <v>0</v>
      </c>
      <c r="U235" s="5">
        <f t="shared" si="52"/>
        <v>0</v>
      </c>
      <c r="V235" s="5">
        <f t="shared" si="53"/>
        <v>0</v>
      </c>
      <c r="W235" s="5">
        <f t="shared" si="54"/>
        <v>0</v>
      </c>
      <c r="X235" s="5">
        <f t="shared" si="55"/>
        <v>0</v>
      </c>
      <c r="Y235" s="5">
        <f t="shared" si="56"/>
        <v>0</v>
      </c>
      <c r="Z235" s="5">
        <f t="shared" si="57"/>
        <v>0.11974926724137931</v>
      </c>
    </row>
    <row r="236" spans="1:26" ht="15.75">
      <c r="A236" s="2">
        <v>1724</v>
      </c>
      <c r="H236" s="2">
        <v>186.8</v>
      </c>
      <c r="J236" s="4">
        <f t="shared" si="44"/>
        <v>0</v>
      </c>
      <c r="K236" s="4">
        <f t="shared" si="45"/>
        <v>0</v>
      </c>
      <c r="L236" s="4">
        <f t="shared" si="46"/>
        <v>0</v>
      </c>
      <c r="M236" s="4">
        <f t="shared" si="47"/>
        <v>0</v>
      </c>
      <c r="N236" s="4">
        <f t="shared" si="48"/>
        <v>0</v>
      </c>
      <c r="O236" s="4">
        <f t="shared" si="49"/>
        <v>0</v>
      </c>
      <c r="P236" s="4">
        <f t="shared" si="50"/>
        <v>3.220689655172414</v>
      </c>
      <c r="R236" s="5">
        <f>+'Silver '!D383/4</f>
        <v>0.0525375</v>
      </c>
      <c r="T236" s="5">
        <f t="shared" si="51"/>
        <v>0</v>
      </c>
      <c r="U236" s="5">
        <f t="shared" si="52"/>
        <v>0</v>
      </c>
      <c r="V236" s="5">
        <f t="shared" si="53"/>
        <v>0</v>
      </c>
      <c r="W236" s="5">
        <f t="shared" si="54"/>
        <v>0</v>
      </c>
      <c r="X236" s="5">
        <f t="shared" si="55"/>
        <v>0</v>
      </c>
      <c r="Y236" s="5">
        <f t="shared" si="56"/>
        <v>0</v>
      </c>
      <c r="Z236" s="5">
        <f t="shared" si="57"/>
        <v>0.1692069827586207</v>
      </c>
    </row>
    <row r="237" spans="1:26" ht="15.75">
      <c r="A237" s="2">
        <v>1725</v>
      </c>
      <c r="H237" s="2">
        <v>133.1</v>
      </c>
      <c r="J237" s="4">
        <f t="shared" si="44"/>
        <v>0</v>
      </c>
      <c r="K237" s="4">
        <f t="shared" si="45"/>
        <v>0</v>
      </c>
      <c r="L237" s="4">
        <f t="shared" si="46"/>
        <v>0</v>
      </c>
      <c r="M237" s="4">
        <f t="shared" si="47"/>
        <v>0</v>
      </c>
      <c r="N237" s="4">
        <f t="shared" si="48"/>
        <v>0</v>
      </c>
      <c r="O237" s="4">
        <f t="shared" si="49"/>
        <v>0</v>
      </c>
      <c r="P237" s="4">
        <f t="shared" si="50"/>
        <v>2.2948275862068965</v>
      </c>
      <c r="R237" s="5">
        <f>+'Silver '!D384/4</f>
        <v>0.0525375</v>
      </c>
      <c r="T237" s="5">
        <f t="shared" si="51"/>
        <v>0</v>
      </c>
      <c r="U237" s="5">
        <f t="shared" si="52"/>
        <v>0</v>
      </c>
      <c r="V237" s="5">
        <f t="shared" si="53"/>
        <v>0</v>
      </c>
      <c r="W237" s="5">
        <f t="shared" si="54"/>
        <v>0</v>
      </c>
      <c r="X237" s="5">
        <f t="shared" si="55"/>
        <v>0</v>
      </c>
      <c r="Y237" s="5">
        <f t="shared" si="56"/>
        <v>0</v>
      </c>
      <c r="Z237" s="5">
        <f t="shared" si="57"/>
        <v>0.12056450431034482</v>
      </c>
    </row>
    <row r="238" spans="1:26" ht="15.75">
      <c r="A238" s="2">
        <v>1726</v>
      </c>
      <c r="H238" s="2">
        <v>178.2</v>
      </c>
      <c r="J238" s="4">
        <f t="shared" si="44"/>
        <v>0</v>
      </c>
      <c r="K238" s="4">
        <f t="shared" si="45"/>
        <v>0</v>
      </c>
      <c r="L238" s="4">
        <f t="shared" si="46"/>
        <v>0</v>
      </c>
      <c r="M238" s="4">
        <f t="shared" si="47"/>
        <v>0</v>
      </c>
      <c r="N238" s="4">
        <f t="shared" si="48"/>
        <v>0</v>
      </c>
      <c r="O238" s="4">
        <f t="shared" si="49"/>
        <v>0</v>
      </c>
      <c r="P238" s="4">
        <f t="shared" si="50"/>
        <v>3.072413793103448</v>
      </c>
      <c r="R238" s="5">
        <f>+'Silver '!D385/4</f>
        <v>0.0525375</v>
      </c>
      <c r="T238" s="5">
        <f t="shared" si="51"/>
        <v>0</v>
      </c>
      <c r="U238" s="5">
        <f t="shared" si="52"/>
        <v>0</v>
      </c>
      <c r="V238" s="5">
        <f t="shared" si="53"/>
        <v>0</v>
      </c>
      <c r="W238" s="5">
        <f t="shared" si="54"/>
        <v>0</v>
      </c>
      <c r="X238" s="5">
        <f t="shared" si="55"/>
        <v>0</v>
      </c>
      <c r="Y238" s="5">
        <f t="shared" si="56"/>
        <v>0</v>
      </c>
      <c r="Z238" s="5">
        <f t="shared" si="57"/>
        <v>0.1614169396551724</v>
      </c>
    </row>
    <row r="239" spans="1:26" ht="15.75">
      <c r="A239" s="2">
        <v>1727</v>
      </c>
      <c r="H239" s="2">
        <v>119.6</v>
      </c>
      <c r="J239" s="4">
        <f t="shared" si="44"/>
        <v>0</v>
      </c>
      <c r="K239" s="4">
        <f t="shared" si="45"/>
        <v>0</v>
      </c>
      <c r="L239" s="4">
        <f t="shared" si="46"/>
        <v>0</v>
      </c>
      <c r="M239" s="4">
        <f t="shared" si="47"/>
        <v>0</v>
      </c>
      <c r="N239" s="4">
        <f t="shared" si="48"/>
        <v>0</v>
      </c>
      <c r="O239" s="4">
        <f t="shared" si="49"/>
        <v>0</v>
      </c>
      <c r="P239" s="4">
        <f t="shared" si="50"/>
        <v>2.0620689655172413</v>
      </c>
      <c r="R239" s="5">
        <f>+'Silver '!D386/4</f>
        <v>0.0525375</v>
      </c>
      <c r="T239" s="5">
        <f t="shared" si="51"/>
        <v>0</v>
      </c>
      <c r="U239" s="5">
        <f t="shared" si="52"/>
        <v>0</v>
      </c>
      <c r="V239" s="5">
        <f t="shared" si="53"/>
        <v>0</v>
      </c>
      <c r="W239" s="5">
        <f t="shared" si="54"/>
        <v>0</v>
      </c>
      <c r="X239" s="5">
        <f t="shared" si="55"/>
        <v>0</v>
      </c>
      <c r="Y239" s="5">
        <f t="shared" si="56"/>
        <v>0</v>
      </c>
      <c r="Z239" s="5">
        <f t="shared" si="57"/>
        <v>0.10833594827586207</v>
      </c>
    </row>
    <row r="240" spans="1:26" ht="15.75">
      <c r="A240" s="2">
        <v>1728</v>
      </c>
      <c r="H240" s="2">
        <v>99.6</v>
      </c>
      <c r="J240" s="4">
        <f t="shared" si="44"/>
        <v>0</v>
      </c>
      <c r="K240" s="4">
        <f t="shared" si="45"/>
        <v>0</v>
      </c>
      <c r="L240" s="4">
        <f t="shared" si="46"/>
        <v>0</v>
      </c>
      <c r="M240" s="4">
        <f t="shared" si="47"/>
        <v>0</v>
      </c>
      <c r="N240" s="4">
        <f t="shared" si="48"/>
        <v>0</v>
      </c>
      <c r="O240" s="4">
        <f t="shared" si="49"/>
        <v>0</v>
      </c>
      <c r="P240" s="4">
        <f t="shared" si="50"/>
        <v>1.7172413793103447</v>
      </c>
      <c r="R240" s="5">
        <f>+'Silver '!D387/4</f>
        <v>0.0525375</v>
      </c>
      <c r="T240" s="5">
        <f t="shared" si="51"/>
        <v>0</v>
      </c>
      <c r="U240" s="5">
        <f t="shared" si="52"/>
        <v>0</v>
      </c>
      <c r="V240" s="5">
        <f t="shared" si="53"/>
        <v>0</v>
      </c>
      <c r="W240" s="5">
        <f t="shared" si="54"/>
        <v>0</v>
      </c>
      <c r="X240" s="5">
        <f t="shared" si="55"/>
        <v>0</v>
      </c>
      <c r="Y240" s="5">
        <f t="shared" si="56"/>
        <v>0</v>
      </c>
      <c r="Z240" s="5">
        <f t="shared" si="57"/>
        <v>0.09021956896551724</v>
      </c>
    </row>
    <row r="241" spans="1:26" ht="15.75">
      <c r="A241" s="2">
        <v>1729</v>
      </c>
      <c r="J241" s="4">
        <f t="shared" si="44"/>
        <v>0</v>
      </c>
      <c r="K241" s="4">
        <f t="shared" si="45"/>
        <v>0</v>
      </c>
      <c r="L241" s="4">
        <f t="shared" si="46"/>
        <v>0</v>
      </c>
      <c r="M241" s="4">
        <f t="shared" si="47"/>
        <v>0</v>
      </c>
      <c r="N241" s="4">
        <f t="shared" si="48"/>
        <v>0</v>
      </c>
      <c r="O241" s="4">
        <f t="shared" si="49"/>
        <v>0</v>
      </c>
      <c r="P241" s="4">
        <f t="shared" si="50"/>
        <v>0</v>
      </c>
      <c r="R241" s="5">
        <f>+'Silver '!D388/4</f>
        <v>0.0525375</v>
      </c>
      <c r="T241" s="5">
        <f t="shared" si="51"/>
        <v>0</v>
      </c>
      <c r="U241" s="5">
        <f t="shared" si="52"/>
        <v>0</v>
      </c>
      <c r="V241" s="5">
        <f t="shared" si="53"/>
        <v>0</v>
      </c>
      <c r="W241" s="5">
        <f t="shared" si="54"/>
        <v>0</v>
      </c>
      <c r="X241" s="5">
        <f t="shared" si="55"/>
        <v>0</v>
      </c>
      <c r="Y241" s="5">
        <f t="shared" si="56"/>
        <v>0</v>
      </c>
      <c r="Z241" s="5">
        <f t="shared" si="57"/>
        <v>0</v>
      </c>
    </row>
    <row r="242" spans="1:26" ht="15.75">
      <c r="A242" s="2">
        <v>1730</v>
      </c>
      <c r="H242" s="2">
        <v>96.4</v>
      </c>
      <c r="J242" s="4">
        <f t="shared" si="44"/>
        <v>0</v>
      </c>
      <c r="K242" s="4">
        <f t="shared" si="45"/>
        <v>0</v>
      </c>
      <c r="L242" s="4">
        <f t="shared" si="46"/>
        <v>0</v>
      </c>
      <c r="M242" s="4">
        <f t="shared" si="47"/>
        <v>0</v>
      </c>
      <c r="N242" s="4">
        <f t="shared" si="48"/>
        <v>0</v>
      </c>
      <c r="O242" s="4">
        <f t="shared" si="49"/>
        <v>0</v>
      </c>
      <c r="P242" s="4">
        <f t="shared" si="50"/>
        <v>1.6620689655172414</v>
      </c>
      <c r="R242" s="5">
        <f>+'Silver '!D389/4</f>
        <v>0.0525375</v>
      </c>
      <c r="T242" s="5">
        <f t="shared" si="51"/>
        <v>0</v>
      </c>
      <c r="U242" s="5">
        <f t="shared" si="52"/>
        <v>0</v>
      </c>
      <c r="V242" s="5">
        <f t="shared" si="53"/>
        <v>0</v>
      </c>
      <c r="W242" s="5">
        <f t="shared" si="54"/>
        <v>0</v>
      </c>
      <c r="X242" s="5">
        <f t="shared" si="55"/>
        <v>0</v>
      </c>
      <c r="Y242" s="5">
        <f t="shared" si="56"/>
        <v>0</v>
      </c>
      <c r="Z242" s="5">
        <f t="shared" si="57"/>
        <v>0.08732094827586206</v>
      </c>
    </row>
    <row r="243" spans="1:26" ht="15.75">
      <c r="A243" s="2">
        <v>1731</v>
      </c>
      <c r="H243" s="2">
        <v>214.1</v>
      </c>
      <c r="J243" s="4">
        <f t="shared" si="44"/>
        <v>0</v>
      </c>
      <c r="K243" s="4">
        <f t="shared" si="45"/>
        <v>0</v>
      </c>
      <c r="L243" s="4">
        <f t="shared" si="46"/>
        <v>0</v>
      </c>
      <c r="M243" s="4">
        <f t="shared" si="47"/>
        <v>0</v>
      </c>
      <c r="N243" s="4">
        <f t="shared" si="48"/>
        <v>0</v>
      </c>
      <c r="O243" s="4">
        <f t="shared" si="49"/>
        <v>0</v>
      </c>
      <c r="P243" s="4">
        <f t="shared" si="50"/>
        <v>3.6913793103448276</v>
      </c>
      <c r="R243" s="5">
        <f>+'Silver '!D390/4</f>
        <v>0.0525375</v>
      </c>
      <c r="T243" s="5">
        <f t="shared" si="51"/>
        <v>0</v>
      </c>
      <c r="U243" s="5">
        <f t="shared" si="52"/>
        <v>0</v>
      </c>
      <c r="V243" s="5">
        <f t="shared" si="53"/>
        <v>0</v>
      </c>
      <c r="W243" s="5">
        <f t="shared" si="54"/>
        <v>0</v>
      </c>
      <c r="X243" s="5">
        <f t="shared" si="55"/>
        <v>0</v>
      </c>
      <c r="Y243" s="5">
        <f t="shared" si="56"/>
        <v>0</v>
      </c>
      <c r="Z243" s="5">
        <f t="shared" si="57"/>
        <v>0.1939358405172414</v>
      </c>
    </row>
    <row r="244" spans="1:26" ht="15.75">
      <c r="A244" s="2">
        <v>1732</v>
      </c>
      <c r="H244" s="2">
        <v>174.2</v>
      </c>
      <c r="J244" s="4">
        <f t="shared" si="44"/>
        <v>0</v>
      </c>
      <c r="K244" s="4">
        <f t="shared" si="45"/>
        <v>0</v>
      </c>
      <c r="L244" s="4">
        <f t="shared" si="46"/>
        <v>0</v>
      </c>
      <c r="M244" s="4">
        <f t="shared" si="47"/>
        <v>0</v>
      </c>
      <c r="N244" s="4">
        <f t="shared" si="48"/>
        <v>0</v>
      </c>
      <c r="O244" s="4">
        <f t="shared" si="49"/>
        <v>0</v>
      </c>
      <c r="P244" s="4">
        <f t="shared" si="50"/>
        <v>3.003448275862069</v>
      </c>
      <c r="R244" s="5">
        <f>+'Silver '!D391/4</f>
        <v>0.0525375</v>
      </c>
      <c r="T244" s="5">
        <f t="shared" si="51"/>
        <v>0</v>
      </c>
      <c r="U244" s="5">
        <f t="shared" si="52"/>
        <v>0</v>
      </c>
      <c r="V244" s="5">
        <f t="shared" si="53"/>
        <v>0</v>
      </c>
      <c r="W244" s="5">
        <f t="shared" si="54"/>
        <v>0</v>
      </c>
      <c r="X244" s="5">
        <f t="shared" si="55"/>
        <v>0</v>
      </c>
      <c r="Y244" s="5">
        <f t="shared" si="56"/>
        <v>0</v>
      </c>
      <c r="Z244" s="5">
        <f t="shared" si="57"/>
        <v>0.15779366379310344</v>
      </c>
    </row>
    <row r="245" spans="1:26" ht="15.75">
      <c r="A245" s="2">
        <v>1733</v>
      </c>
      <c r="J245" s="4">
        <f t="shared" si="44"/>
        <v>0</v>
      </c>
      <c r="K245" s="4">
        <f t="shared" si="45"/>
        <v>0</v>
      </c>
      <c r="L245" s="4">
        <f t="shared" si="46"/>
        <v>0</v>
      </c>
      <c r="M245" s="4">
        <f t="shared" si="47"/>
        <v>0</v>
      </c>
      <c r="N245" s="4">
        <f t="shared" si="48"/>
        <v>0</v>
      </c>
      <c r="O245" s="4">
        <f t="shared" si="49"/>
        <v>0</v>
      </c>
      <c r="P245" s="4">
        <f t="shared" si="50"/>
        <v>0</v>
      </c>
      <c r="R245" s="5">
        <f>+'Silver '!D392/4</f>
        <v>0.0525375</v>
      </c>
      <c r="T245" s="5">
        <f t="shared" si="51"/>
        <v>0</v>
      </c>
      <c r="U245" s="5">
        <f t="shared" si="52"/>
        <v>0</v>
      </c>
      <c r="V245" s="5">
        <f t="shared" si="53"/>
        <v>0</v>
      </c>
      <c r="W245" s="5">
        <f t="shared" si="54"/>
        <v>0</v>
      </c>
      <c r="X245" s="5">
        <f t="shared" si="55"/>
        <v>0</v>
      </c>
      <c r="Y245" s="5">
        <f t="shared" si="56"/>
        <v>0</v>
      </c>
      <c r="Z245" s="5">
        <f t="shared" si="57"/>
        <v>0</v>
      </c>
    </row>
    <row r="246" spans="1:26" ht="15.75">
      <c r="A246" s="2">
        <v>1734</v>
      </c>
      <c r="H246" s="2">
        <v>165.1</v>
      </c>
      <c r="J246" s="4">
        <f t="shared" si="44"/>
        <v>0</v>
      </c>
      <c r="K246" s="4">
        <f t="shared" si="45"/>
        <v>0</v>
      </c>
      <c r="L246" s="4">
        <f t="shared" si="46"/>
        <v>0</v>
      </c>
      <c r="M246" s="4">
        <f t="shared" si="47"/>
        <v>0</v>
      </c>
      <c r="N246" s="4">
        <f t="shared" si="48"/>
        <v>0</v>
      </c>
      <c r="O246" s="4">
        <f t="shared" si="49"/>
        <v>0</v>
      </c>
      <c r="P246" s="4">
        <f t="shared" si="50"/>
        <v>2.846551724137931</v>
      </c>
      <c r="R246" s="5">
        <f>+'Silver '!D393/4</f>
        <v>0.0525375</v>
      </c>
      <c r="T246" s="5">
        <f t="shared" si="51"/>
        <v>0</v>
      </c>
      <c r="U246" s="5">
        <f t="shared" si="52"/>
        <v>0</v>
      </c>
      <c r="V246" s="5">
        <f t="shared" si="53"/>
        <v>0</v>
      </c>
      <c r="W246" s="5">
        <f t="shared" si="54"/>
        <v>0</v>
      </c>
      <c r="X246" s="5">
        <f t="shared" si="55"/>
        <v>0</v>
      </c>
      <c r="Y246" s="5">
        <f t="shared" si="56"/>
        <v>0</v>
      </c>
      <c r="Z246" s="5">
        <f t="shared" si="57"/>
        <v>0.14955071120689653</v>
      </c>
    </row>
    <row r="247" spans="1:26" ht="15.75">
      <c r="A247" s="2">
        <v>1735</v>
      </c>
      <c r="H247" s="2">
        <v>129</v>
      </c>
      <c r="J247" s="4">
        <f t="shared" si="44"/>
        <v>0</v>
      </c>
      <c r="K247" s="4">
        <f t="shared" si="45"/>
        <v>0</v>
      </c>
      <c r="L247" s="4">
        <f t="shared" si="46"/>
        <v>0</v>
      </c>
      <c r="M247" s="4">
        <f t="shared" si="47"/>
        <v>0</v>
      </c>
      <c r="N247" s="4">
        <f t="shared" si="48"/>
        <v>0</v>
      </c>
      <c r="O247" s="4">
        <f t="shared" si="49"/>
        <v>0</v>
      </c>
      <c r="P247" s="4">
        <f t="shared" si="50"/>
        <v>2.2241379310344827</v>
      </c>
      <c r="R247" s="5">
        <f>+'Silver '!D394/4</f>
        <v>0.0525375</v>
      </c>
      <c r="T247" s="5">
        <f t="shared" si="51"/>
        <v>0</v>
      </c>
      <c r="U247" s="5">
        <f t="shared" si="52"/>
        <v>0</v>
      </c>
      <c r="V247" s="5">
        <f t="shared" si="53"/>
        <v>0</v>
      </c>
      <c r="W247" s="5">
        <f t="shared" si="54"/>
        <v>0</v>
      </c>
      <c r="X247" s="5">
        <f t="shared" si="55"/>
        <v>0</v>
      </c>
      <c r="Y247" s="5">
        <f t="shared" si="56"/>
        <v>0</v>
      </c>
      <c r="Z247" s="5">
        <f t="shared" si="57"/>
        <v>0.11685064655172414</v>
      </c>
    </row>
    <row r="248" spans="1:26" ht="15.75">
      <c r="A248" s="2">
        <v>1736</v>
      </c>
      <c r="J248" s="4">
        <f t="shared" si="44"/>
        <v>0</v>
      </c>
      <c r="K248" s="4">
        <f t="shared" si="45"/>
        <v>0</v>
      </c>
      <c r="L248" s="4">
        <f t="shared" si="46"/>
        <v>0</v>
      </c>
      <c r="M248" s="4">
        <f t="shared" si="47"/>
        <v>0</v>
      </c>
      <c r="N248" s="4">
        <f t="shared" si="48"/>
        <v>0</v>
      </c>
      <c r="O248" s="4">
        <f t="shared" si="49"/>
        <v>0</v>
      </c>
      <c r="P248" s="4">
        <f t="shared" si="50"/>
        <v>0</v>
      </c>
      <c r="R248" s="5">
        <f>+'Silver '!D395/4</f>
        <v>0.0525375</v>
      </c>
      <c r="T248" s="5">
        <f t="shared" si="51"/>
        <v>0</v>
      </c>
      <c r="U248" s="5">
        <f t="shared" si="52"/>
        <v>0</v>
      </c>
      <c r="V248" s="5">
        <f t="shared" si="53"/>
        <v>0</v>
      </c>
      <c r="W248" s="5">
        <f t="shared" si="54"/>
        <v>0</v>
      </c>
      <c r="X248" s="5">
        <f t="shared" si="55"/>
        <v>0</v>
      </c>
      <c r="Y248" s="5">
        <f t="shared" si="56"/>
        <v>0</v>
      </c>
      <c r="Z248" s="5">
        <f t="shared" si="57"/>
        <v>0</v>
      </c>
    </row>
    <row r="249" spans="1:26" ht="15.75">
      <c r="A249" s="2">
        <v>1737</v>
      </c>
      <c r="H249" s="2">
        <v>177.8</v>
      </c>
      <c r="J249" s="4">
        <f t="shared" si="44"/>
        <v>0</v>
      </c>
      <c r="K249" s="4">
        <f t="shared" si="45"/>
        <v>0</v>
      </c>
      <c r="L249" s="4">
        <f t="shared" si="46"/>
        <v>0</v>
      </c>
      <c r="M249" s="4">
        <f t="shared" si="47"/>
        <v>0</v>
      </c>
      <c r="N249" s="4">
        <f t="shared" si="48"/>
        <v>0</v>
      </c>
      <c r="O249" s="4">
        <f t="shared" si="49"/>
        <v>0</v>
      </c>
      <c r="P249" s="4">
        <f t="shared" si="50"/>
        <v>3.0655172413793106</v>
      </c>
      <c r="R249" s="5">
        <f>+'Silver '!D396/4</f>
        <v>0.0525375</v>
      </c>
      <c r="T249" s="5">
        <f t="shared" si="51"/>
        <v>0</v>
      </c>
      <c r="U249" s="5">
        <f t="shared" si="52"/>
        <v>0</v>
      </c>
      <c r="V249" s="5">
        <f t="shared" si="53"/>
        <v>0</v>
      </c>
      <c r="W249" s="5">
        <f t="shared" si="54"/>
        <v>0</v>
      </c>
      <c r="X249" s="5">
        <f t="shared" si="55"/>
        <v>0</v>
      </c>
      <c r="Y249" s="5">
        <f t="shared" si="56"/>
        <v>0</v>
      </c>
      <c r="Z249" s="5">
        <f t="shared" si="57"/>
        <v>0.16105461206896554</v>
      </c>
    </row>
    <row r="250" spans="1:26" ht="15.75">
      <c r="A250" s="2">
        <v>1738</v>
      </c>
      <c r="H250" s="2">
        <v>104.9</v>
      </c>
      <c r="J250" s="4">
        <f t="shared" si="44"/>
        <v>0</v>
      </c>
      <c r="K250" s="4">
        <f t="shared" si="45"/>
        <v>0</v>
      </c>
      <c r="L250" s="4">
        <f t="shared" si="46"/>
        <v>0</v>
      </c>
      <c r="M250" s="4">
        <f t="shared" si="47"/>
        <v>0</v>
      </c>
      <c r="N250" s="4">
        <f t="shared" si="48"/>
        <v>0</v>
      </c>
      <c r="O250" s="4">
        <f t="shared" si="49"/>
        <v>0</v>
      </c>
      <c r="P250" s="4">
        <f t="shared" si="50"/>
        <v>1.8086206896551724</v>
      </c>
      <c r="R250" s="5">
        <f>+'Silver '!D397/4</f>
        <v>0.0525375</v>
      </c>
      <c r="T250" s="5">
        <f t="shared" si="51"/>
        <v>0</v>
      </c>
      <c r="U250" s="5">
        <f t="shared" si="52"/>
        <v>0</v>
      </c>
      <c r="V250" s="5">
        <f t="shared" si="53"/>
        <v>0</v>
      </c>
      <c r="W250" s="5">
        <f t="shared" si="54"/>
        <v>0</v>
      </c>
      <c r="X250" s="5">
        <f t="shared" si="55"/>
        <v>0</v>
      </c>
      <c r="Y250" s="5">
        <f t="shared" si="56"/>
        <v>0</v>
      </c>
      <c r="Z250" s="5">
        <f t="shared" si="57"/>
        <v>0.09502040948275862</v>
      </c>
    </row>
    <row r="251" spans="1:26" ht="15.75">
      <c r="A251" s="2">
        <v>1739</v>
      </c>
      <c r="J251" s="4">
        <f t="shared" si="44"/>
        <v>0</v>
      </c>
      <c r="K251" s="4">
        <f t="shared" si="45"/>
        <v>0</v>
      </c>
      <c r="L251" s="4">
        <f t="shared" si="46"/>
        <v>0</v>
      </c>
      <c r="M251" s="4">
        <f t="shared" si="47"/>
        <v>0</v>
      </c>
      <c r="N251" s="4">
        <f t="shared" si="48"/>
        <v>0</v>
      </c>
      <c r="O251" s="4">
        <f t="shared" si="49"/>
        <v>0</v>
      </c>
      <c r="P251" s="4">
        <f t="shared" si="50"/>
        <v>0</v>
      </c>
      <c r="R251" s="5">
        <f>+'Silver '!D398/4</f>
        <v>0.0525375</v>
      </c>
      <c r="T251" s="5">
        <f t="shared" si="51"/>
        <v>0</v>
      </c>
      <c r="U251" s="5">
        <f t="shared" si="52"/>
        <v>0</v>
      </c>
      <c r="V251" s="5">
        <f t="shared" si="53"/>
        <v>0</v>
      </c>
      <c r="W251" s="5">
        <f t="shared" si="54"/>
        <v>0</v>
      </c>
      <c r="X251" s="5">
        <f t="shared" si="55"/>
        <v>0</v>
      </c>
      <c r="Y251" s="5">
        <f t="shared" si="56"/>
        <v>0</v>
      </c>
      <c r="Z251" s="5">
        <f t="shared" si="57"/>
        <v>0</v>
      </c>
    </row>
    <row r="252" spans="1:26" ht="15.75">
      <c r="A252" s="2">
        <v>1740</v>
      </c>
      <c r="J252" s="4">
        <f t="shared" si="44"/>
        <v>0</v>
      </c>
      <c r="K252" s="4">
        <f t="shared" si="45"/>
        <v>0</v>
      </c>
      <c r="L252" s="4">
        <f t="shared" si="46"/>
        <v>0</v>
      </c>
      <c r="M252" s="4">
        <f t="shared" si="47"/>
        <v>0</v>
      </c>
      <c r="N252" s="4">
        <f t="shared" si="48"/>
        <v>0</v>
      </c>
      <c r="O252" s="4">
        <f t="shared" si="49"/>
        <v>0</v>
      </c>
      <c r="P252" s="4">
        <f t="shared" si="50"/>
        <v>0</v>
      </c>
      <c r="R252" s="5">
        <f>+'Silver '!D399/4</f>
        <v>0.0525375</v>
      </c>
      <c r="T252" s="5">
        <f t="shared" si="51"/>
        <v>0</v>
      </c>
      <c r="U252" s="5">
        <f t="shared" si="52"/>
        <v>0</v>
      </c>
      <c r="V252" s="5">
        <f t="shared" si="53"/>
        <v>0</v>
      </c>
      <c r="W252" s="5">
        <f t="shared" si="54"/>
        <v>0</v>
      </c>
      <c r="X252" s="5">
        <f t="shared" si="55"/>
        <v>0</v>
      </c>
      <c r="Y252" s="5">
        <f t="shared" si="56"/>
        <v>0</v>
      </c>
      <c r="Z252" s="5">
        <f t="shared" si="57"/>
        <v>0</v>
      </c>
    </row>
    <row r="253" spans="1:26" ht="15.75">
      <c r="A253" s="2">
        <v>1741</v>
      </c>
      <c r="H253" s="2">
        <v>114.4</v>
      </c>
      <c r="J253" s="4">
        <f t="shared" si="44"/>
        <v>0</v>
      </c>
      <c r="K253" s="4">
        <f t="shared" si="45"/>
        <v>0</v>
      </c>
      <c r="L253" s="4">
        <f t="shared" si="46"/>
        <v>0</v>
      </c>
      <c r="M253" s="4">
        <f t="shared" si="47"/>
        <v>0</v>
      </c>
      <c r="N253" s="4">
        <f t="shared" si="48"/>
        <v>0</v>
      </c>
      <c r="O253" s="4">
        <f t="shared" si="49"/>
        <v>0</v>
      </c>
      <c r="P253" s="4">
        <f t="shared" si="50"/>
        <v>1.9724137931034484</v>
      </c>
      <c r="R253" s="5">
        <f>+'Silver '!D400/4</f>
        <v>0.0525375</v>
      </c>
      <c r="T253" s="5">
        <f t="shared" si="51"/>
        <v>0</v>
      </c>
      <c r="U253" s="5">
        <f t="shared" si="52"/>
        <v>0</v>
      </c>
      <c r="V253" s="5">
        <f t="shared" si="53"/>
        <v>0</v>
      </c>
      <c r="W253" s="5">
        <f t="shared" si="54"/>
        <v>0</v>
      </c>
      <c r="X253" s="5">
        <f t="shared" si="55"/>
        <v>0</v>
      </c>
      <c r="Y253" s="5">
        <f t="shared" si="56"/>
        <v>0</v>
      </c>
      <c r="Z253" s="5">
        <f t="shared" si="57"/>
        <v>0.10362568965517242</v>
      </c>
    </row>
    <row r="254" spans="1:26" ht="15.75">
      <c r="A254" s="2">
        <v>1742</v>
      </c>
      <c r="H254" s="2">
        <v>192</v>
      </c>
      <c r="J254" s="4">
        <f t="shared" si="44"/>
        <v>0</v>
      </c>
      <c r="K254" s="4">
        <f t="shared" si="45"/>
        <v>0</v>
      </c>
      <c r="L254" s="4">
        <f t="shared" si="46"/>
        <v>0</v>
      </c>
      <c r="M254" s="4">
        <f t="shared" si="47"/>
        <v>0</v>
      </c>
      <c r="N254" s="4">
        <f t="shared" si="48"/>
        <v>0</v>
      </c>
      <c r="O254" s="4">
        <f t="shared" si="49"/>
        <v>0</v>
      </c>
      <c r="P254" s="4">
        <f t="shared" si="50"/>
        <v>3.310344827586207</v>
      </c>
      <c r="R254" s="5">
        <f>+'Silver '!D401/4</f>
        <v>0.0525375</v>
      </c>
      <c r="T254" s="5">
        <f t="shared" si="51"/>
        <v>0</v>
      </c>
      <c r="U254" s="5">
        <f t="shared" si="52"/>
        <v>0</v>
      </c>
      <c r="V254" s="5">
        <f t="shared" si="53"/>
        <v>0</v>
      </c>
      <c r="W254" s="5">
        <f t="shared" si="54"/>
        <v>0</v>
      </c>
      <c r="X254" s="5">
        <f t="shared" si="55"/>
        <v>0</v>
      </c>
      <c r="Y254" s="5">
        <f t="shared" si="56"/>
        <v>0</v>
      </c>
      <c r="Z254" s="5">
        <f t="shared" si="57"/>
        <v>0.17391724137931033</v>
      </c>
    </row>
    <row r="255" spans="1:26" ht="15.75">
      <c r="A255" s="2">
        <v>1743</v>
      </c>
      <c r="H255" s="2">
        <v>193.2</v>
      </c>
      <c r="J255" s="4">
        <f t="shared" si="44"/>
        <v>0</v>
      </c>
      <c r="K255" s="4">
        <f t="shared" si="45"/>
        <v>0</v>
      </c>
      <c r="L255" s="4">
        <f t="shared" si="46"/>
        <v>0</v>
      </c>
      <c r="M255" s="4">
        <f t="shared" si="47"/>
        <v>0</v>
      </c>
      <c r="N255" s="4">
        <f t="shared" si="48"/>
        <v>0</v>
      </c>
      <c r="O255" s="4">
        <f t="shared" si="49"/>
        <v>0</v>
      </c>
      <c r="P255" s="4">
        <f t="shared" si="50"/>
        <v>3.3310344827586205</v>
      </c>
      <c r="R255" s="5">
        <f>+'Silver '!D402/4</f>
        <v>0.0525375</v>
      </c>
      <c r="T255" s="5">
        <f t="shared" si="51"/>
        <v>0</v>
      </c>
      <c r="U255" s="5">
        <f t="shared" si="52"/>
        <v>0</v>
      </c>
      <c r="V255" s="5">
        <f t="shared" si="53"/>
        <v>0</v>
      </c>
      <c r="W255" s="5">
        <f t="shared" si="54"/>
        <v>0</v>
      </c>
      <c r="X255" s="5">
        <f t="shared" si="55"/>
        <v>0</v>
      </c>
      <c r="Y255" s="5">
        <f t="shared" si="56"/>
        <v>0</v>
      </c>
      <c r="Z255" s="5">
        <f t="shared" si="57"/>
        <v>0.175004224137931</v>
      </c>
    </row>
    <row r="256" spans="1:26" ht="15.75">
      <c r="A256" s="2">
        <v>1744</v>
      </c>
      <c r="H256" s="2">
        <v>147.6</v>
      </c>
      <c r="J256" s="4">
        <f t="shared" si="44"/>
        <v>0</v>
      </c>
      <c r="K256" s="4">
        <f t="shared" si="45"/>
        <v>0</v>
      </c>
      <c r="L256" s="4">
        <f t="shared" si="46"/>
        <v>0</v>
      </c>
      <c r="M256" s="4">
        <f t="shared" si="47"/>
        <v>0</v>
      </c>
      <c r="N256" s="4">
        <f t="shared" si="48"/>
        <v>0</v>
      </c>
      <c r="O256" s="4">
        <f t="shared" si="49"/>
        <v>0</v>
      </c>
      <c r="P256" s="4">
        <f t="shared" si="50"/>
        <v>2.5448275862068965</v>
      </c>
      <c r="R256" s="5">
        <f>+'Silver '!D403/4</f>
        <v>0.0525375</v>
      </c>
      <c r="T256" s="5">
        <f t="shared" si="51"/>
        <v>0</v>
      </c>
      <c r="U256" s="5">
        <f t="shared" si="52"/>
        <v>0</v>
      </c>
      <c r="V256" s="5">
        <f t="shared" si="53"/>
        <v>0</v>
      </c>
      <c r="W256" s="5">
        <f t="shared" si="54"/>
        <v>0</v>
      </c>
      <c r="X256" s="5">
        <f t="shared" si="55"/>
        <v>0</v>
      </c>
      <c r="Y256" s="5">
        <f t="shared" si="56"/>
        <v>0</v>
      </c>
      <c r="Z256" s="5">
        <f t="shared" si="57"/>
        <v>0.13369887931034483</v>
      </c>
    </row>
    <row r="257" spans="1:26" ht="15.75">
      <c r="A257" s="2">
        <v>1745</v>
      </c>
      <c r="J257" s="4">
        <f t="shared" si="44"/>
        <v>0</v>
      </c>
      <c r="K257" s="4">
        <f t="shared" si="45"/>
        <v>0</v>
      </c>
      <c r="L257" s="4">
        <f t="shared" si="46"/>
        <v>0</v>
      </c>
      <c r="M257" s="4">
        <f t="shared" si="47"/>
        <v>0</v>
      </c>
      <c r="N257" s="4">
        <f t="shared" si="48"/>
        <v>0</v>
      </c>
      <c r="O257" s="4">
        <f t="shared" si="49"/>
        <v>0</v>
      </c>
      <c r="P257" s="4">
        <f t="shared" si="50"/>
        <v>0</v>
      </c>
      <c r="R257" s="5">
        <f>+'Silver '!D404/4</f>
        <v>0.0525375</v>
      </c>
      <c r="T257" s="5">
        <f t="shared" si="51"/>
        <v>0</v>
      </c>
      <c r="U257" s="5">
        <f t="shared" si="52"/>
        <v>0</v>
      </c>
      <c r="V257" s="5">
        <f t="shared" si="53"/>
        <v>0</v>
      </c>
      <c r="W257" s="5">
        <f t="shared" si="54"/>
        <v>0</v>
      </c>
      <c r="X257" s="5">
        <f t="shared" si="55"/>
        <v>0</v>
      </c>
      <c r="Y257" s="5">
        <f t="shared" si="56"/>
        <v>0</v>
      </c>
      <c r="Z257" s="5">
        <f t="shared" si="57"/>
        <v>0</v>
      </c>
    </row>
    <row r="258" spans="1:26" ht="15.75">
      <c r="A258" s="2">
        <v>1746</v>
      </c>
      <c r="H258" s="2">
        <v>136.9</v>
      </c>
      <c r="J258" s="4">
        <f t="shared" si="44"/>
        <v>0</v>
      </c>
      <c r="K258" s="4">
        <f t="shared" si="45"/>
        <v>0</v>
      </c>
      <c r="L258" s="4">
        <f t="shared" si="46"/>
        <v>0</v>
      </c>
      <c r="M258" s="4">
        <f t="shared" si="47"/>
        <v>0</v>
      </c>
      <c r="N258" s="4">
        <f t="shared" si="48"/>
        <v>0</v>
      </c>
      <c r="O258" s="4">
        <f t="shared" si="49"/>
        <v>0</v>
      </c>
      <c r="P258" s="4">
        <f t="shared" si="50"/>
        <v>2.360344827586207</v>
      </c>
      <c r="R258" s="5">
        <f>+'Silver '!D405/4</f>
        <v>0.0525375</v>
      </c>
      <c r="T258" s="5">
        <f t="shared" si="51"/>
        <v>0</v>
      </c>
      <c r="U258" s="5">
        <f t="shared" si="52"/>
        <v>0</v>
      </c>
      <c r="V258" s="5">
        <f t="shared" si="53"/>
        <v>0</v>
      </c>
      <c r="W258" s="5">
        <f t="shared" si="54"/>
        <v>0</v>
      </c>
      <c r="X258" s="5">
        <f t="shared" si="55"/>
        <v>0</v>
      </c>
      <c r="Y258" s="5">
        <f t="shared" si="56"/>
        <v>0</v>
      </c>
      <c r="Z258" s="5">
        <f t="shared" si="57"/>
        <v>0.12400661637931036</v>
      </c>
    </row>
    <row r="259" spans="1:26" ht="15.75">
      <c r="A259" s="2">
        <v>1747</v>
      </c>
      <c r="H259" s="2">
        <v>120</v>
      </c>
      <c r="J259" s="4">
        <f t="shared" si="44"/>
        <v>0</v>
      </c>
      <c r="K259" s="4">
        <f t="shared" si="45"/>
        <v>0</v>
      </c>
      <c r="L259" s="4">
        <f t="shared" si="46"/>
        <v>0</v>
      </c>
      <c r="M259" s="4">
        <f t="shared" si="47"/>
        <v>0</v>
      </c>
      <c r="N259" s="4">
        <f t="shared" si="48"/>
        <v>0</v>
      </c>
      <c r="O259" s="4">
        <f t="shared" si="49"/>
        <v>0</v>
      </c>
      <c r="P259" s="4">
        <f t="shared" si="50"/>
        <v>2.0689655172413794</v>
      </c>
      <c r="R259" s="5">
        <f>+'Silver '!D406/4</f>
        <v>0.0525375</v>
      </c>
      <c r="T259" s="5">
        <f t="shared" si="51"/>
        <v>0</v>
      </c>
      <c r="U259" s="5">
        <f t="shared" si="52"/>
        <v>0</v>
      </c>
      <c r="V259" s="5">
        <f t="shared" si="53"/>
        <v>0</v>
      </c>
      <c r="W259" s="5">
        <f t="shared" si="54"/>
        <v>0</v>
      </c>
      <c r="X259" s="5">
        <f t="shared" si="55"/>
        <v>0</v>
      </c>
      <c r="Y259" s="5">
        <f t="shared" si="56"/>
        <v>0</v>
      </c>
      <c r="Z259" s="5">
        <f t="shared" si="57"/>
        <v>0.10869827586206897</v>
      </c>
    </row>
    <row r="260" spans="1:26" ht="15.75">
      <c r="A260" s="2">
        <v>1748</v>
      </c>
      <c r="H260" s="2">
        <v>120</v>
      </c>
      <c r="J260" s="4">
        <f t="shared" si="44"/>
        <v>0</v>
      </c>
      <c r="K260" s="4">
        <f t="shared" si="45"/>
        <v>0</v>
      </c>
      <c r="L260" s="4">
        <f t="shared" si="46"/>
        <v>0</v>
      </c>
      <c r="M260" s="4">
        <f t="shared" si="47"/>
        <v>0</v>
      </c>
      <c r="N260" s="4">
        <f t="shared" si="48"/>
        <v>0</v>
      </c>
      <c r="O260" s="4">
        <f t="shared" si="49"/>
        <v>0</v>
      </c>
      <c r="P260" s="4">
        <f t="shared" si="50"/>
        <v>2.0689655172413794</v>
      </c>
      <c r="R260" s="5">
        <f>+'Silver '!D407/4</f>
        <v>0.0525375</v>
      </c>
      <c r="T260" s="5">
        <f t="shared" si="51"/>
        <v>0</v>
      </c>
      <c r="U260" s="5">
        <f t="shared" si="52"/>
        <v>0</v>
      </c>
      <c r="V260" s="5">
        <f t="shared" si="53"/>
        <v>0</v>
      </c>
      <c r="W260" s="5">
        <f t="shared" si="54"/>
        <v>0</v>
      </c>
      <c r="X260" s="5">
        <f t="shared" si="55"/>
        <v>0</v>
      </c>
      <c r="Y260" s="5">
        <f t="shared" si="56"/>
        <v>0</v>
      </c>
      <c r="Z260" s="5">
        <f t="shared" si="57"/>
        <v>0.10869827586206897</v>
      </c>
    </row>
    <row r="261" spans="1:26" ht="15.75">
      <c r="A261" s="2">
        <v>1749</v>
      </c>
      <c r="H261" s="2">
        <v>95.5</v>
      </c>
      <c r="J261" s="4">
        <f t="shared" si="44"/>
        <v>0</v>
      </c>
      <c r="K261" s="4">
        <f t="shared" si="45"/>
        <v>0</v>
      </c>
      <c r="L261" s="4">
        <f t="shared" si="46"/>
        <v>0</v>
      </c>
      <c r="M261" s="4">
        <f t="shared" si="47"/>
        <v>0</v>
      </c>
      <c r="N261" s="4">
        <f t="shared" si="48"/>
        <v>0</v>
      </c>
      <c r="O261" s="4">
        <f t="shared" si="49"/>
        <v>0</v>
      </c>
      <c r="P261" s="4">
        <f t="shared" si="50"/>
        <v>1.646551724137931</v>
      </c>
      <c r="R261" s="5">
        <f>+'Silver '!D408/4</f>
        <v>0.0512025</v>
      </c>
      <c r="T261" s="5">
        <f t="shared" si="51"/>
        <v>0</v>
      </c>
      <c r="U261" s="5">
        <f t="shared" si="52"/>
        <v>0</v>
      </c>
      <c r="V261" s="5">
        <f t="shared" si="53"/>
        <v>0</v>
      </c>
      <c r="W261" s="5">
        <f t="shared" si="54"/>
        <v>0</v>
      </c>
      <c r="X261" s="5">
        <f t="shared" si="55"/>
        <v>0</v>
      </c>
      <c r="Y261" s="5">
        <f t="shared" si="56"/>
        <v>0</v>
      </c>
      <c r="Z261" s="5">
        <f t="shared" si="57"/>
        <v>0.08430756465517242</v>
      </c>
    </row>
    <row r="262" spans="1:26" ht="15.75">
      <c r="A262" s="2">
        <v>1750</v>
      </c>
      <c r="H262" s="2">
        <v>118.4</v>
      </c>
      <c r="J262" s="4">
        <f t="shared" si="44"/>
        <v>0</v>
      </c>
      <c r="K262" s="4">
        <f t="shared" si="45"/>
        <v>0</v>
      </c>
      <c r="L262" s="4">
        <f t="shared" si="46"/>
        <v>0</v>
      </c>
      <c r="M262" s="4">
        <f t="shared" si="47"/>
        <v>0</v>
      </c>
      <c r="N262" s="4">
        <f t="shared" si="48"/>
        <v>0</v>
      </c>
      <c r="O262" s="4">
        <f t="shared" si="49"/>
        <v>0</v>
      </c>
      <c r="P262" s="4">
        <f t="shared" si="50"/>
        <v>2.0413793103448277</v>
      </c>
      <c r="R262" s="5">
        <f>+'Silver '!D409/4</f>
        <v>0.048785</v>
      </c>
      <c r="T262" s="5">
        <f t="shared" si="51"/>
        <v>0</v>
      </c>
      <c r="U262" s="5">
        <f t="shared" si="52"/>
        <v>0</v>
      </c>
      <c r="V262" s="5">
        <f t="shared" si="53"/>
        <v>0</v>
      </c>
      <c r="W262" s="5">
        <f t="shared" si="54"/>
        <v>0</v>
      </c>
      <c r="X262" s="5">
        <f t="shared" si="55"/>
        <v>0</v>
      </c>
      <c r="Y262" s="5">
        <f t="shared" si="56"/>
        <v>0</v>
      </c>
      <c r="Z262" s="5">
        <f t="shared" si="57"/>
        <v>0.09958868965517242</v>
      </c>
    </row>
    <row r="263" spans="1:26" ht="15.75">
      <c r="A263" s="2">
        <v>1751</v>
      </c>
      <c r="H263" s="2">
        <v>103.6</v>
      </c>
      <c r="J263" s="4">
        <f t="shared" si="44"/>
        <v>0</v>
      </c>
      <c r="K263" s="4">
        <f t="shared" si="45"/>
        <v>0</v>
      </c>
      <c r="L263" s="4">
        <f t="shared" si="46"/>
        <v>0</v>
      </c>
      <c r="M263" s="4">
        <f t="shared" si="47"/>
        <v>0</v>
      </c>
      <c r="N263" s="4">
        <f t="shared" si="48"/>
        <v>0</v>
      </c>
      <c r="O263" s="4">
        <f t="shared" si="49"/>
        <v>0</v>
      </c>
      <c r="P263" s="4">
        <f t="shared" si="50"/>
        <v>1.786206896551724</v>
      </c>
      <c r="R263" s="5">
        <f>+'Silver '!D410/4</f>
        <v>0.048785</v>
      </c>
      <c r="T263" s="5">
        <f t="shared" si="51"/>
        <v>0</v>
      </c>
      <c r="U263" s="5">
        <f t="shared" si="52"/>
        <v>0</v>
      </c>
      <c r="V263" s="5">
        <f t="shared" si="53"/>
        <v>0</v>
      </c>
      <c r="W263" s="5">
        <f t="shared" si="54"/>
        <v>0</v>
      </c>
      <c r="X263" s="5">
        <f t="shared" si="55"/>
        <v>0</v>
      </c>
      <c r="Y263" s="5">
        <f t="shared" si="56"/>
        <v>0</v>
      </c>
      <c r="Z263" s="5">
        <f t="shared" si="57"/>
        <v>0.08714010344827586</v>
      </c>
    </row>
    <row r="264" spans="1:26" ht="15.75">
      <c r="A264" s="2">
        <v>1752</v>
      </c>
      <c r="H264" s="2">
        <v>170.3</v>
      </c>
      <c r="J264" s="4">
        <f t="shared" si="44"/>
        <v>0</v>
      </c>
      <c r="K264" s="4">
        <f t="shared" si="45"/>
        <v>0</v>
      </c>
      <c r="L264" s="4">
        <f t="shared" si="46"/>
        <v>0</v>
      </c>
      <c r="M264" s="4">
        <f t="shared" si="47"/>
        <v>0</v>
      </c>
      <c r="N264" s="4">
        <f t="shared" si="48"/>
        <v>0</v>
      </c>
      <c r="O264" s="4">
        <f t="shared" si="49"/>
        <v>0</v>
      </c>
      <c r="P264" s="4">
        <f t="shared" si="50"/>
        <v>2.9362068965517243</v>
      </c>
      <c r="R264" s="5">
        <f>+'Silver '!D411/4</f>
        <v>0.048785</v>
      </c>
      <c r="T264" s="5">
        <f t="shared" si="51"/>
        <v>0</v>
      </c>
      <c r="U264" s="5">
        <f t="shared" si="52"/>
        <v>0</v>
      </c>
      <c r="V264" s="5">
        <f t="shared" si="53"/>
        <v>0</v>
      </c>
      <c r="W264" s="5">
        <f t="shared" si="54"/>
        <v>0</v>
      </c>
      <c r="X264" s="5">
        <f t="shared" si="55"/>
        <v>0</v>
      </c>
      <c r="Y264" s="5">
        <f t="shared" si="56"/>
        <v>0</v>
      </c>
      <c r="Z264" s="5">
        <f t="shared" si="57"/>
        <v>0.14324285344827586</v>
      </c>
    </row>
    <row r="265" spans="1:26" ht="15.75">
      <c r="A265" s="2">
        <v>1753</v>
      </c>
      <c r="H265" s="2">
        <v>156.6</v>
      </c>
      <c r="J265" s="4">
        <f t="shared" si="44"/>
        <v>0</v>
      </c>
      <c r="K265" s="4">
        <f t="shared" si="45"/>
        <v>0</v>
      </c>
      <c r="L265" s="4">
        <f t="shared" si="46"/>
        <v>0</v>
      </c>
      <c r="M265" s="4">
        <f t="shared" si="47"/>
        <v>0</v>
      </c>
      <c r="N265" s="4">
        <f t="shared" si="48"/>
        <v>0</v>
      </c>
      <c r="O265" s="4">
        <f t="shared" si="49"/>
        <v>0</v>
      </c>
      <c r="P265" s="4">
        <f t="shared" si="50"/>
        <v>2.6999999999999997</v>
      </c>
      <c r="R265" s="5">
        <f>+'Silver '!D412/4</f>
        <v>0.048785</v>
      </c>
      <c r="T265" s="5">
        <f t="shared" si="51"/>
        <v>0</v>
      </c>
      <c r="U265" s="5">
        <f t="shared" si="52"/>
        <v>0</v>
      </c>
      <c r="V265" s="5">
        <f t="shared" si="53"/>
        <v>0</v>
      </c>
      <c r="W265" s="5">
        <f t="shared" si="54"/>
        <v>0</v>
      </c>
      <c r="X265" s="5">
        <f t="shared" si="55"/>
        <v>0</v>
      </c>
      <c r="Y265" s="5">
        <f t="shared" si="56"/>
        <v>0</v>
      </c>
      <c r="Z265" s="5">
        <f t="shared" si="57"/>
        <v>0.1317195</v>
      </c>
    </row>
    <row r="266" spans="1:26" ht="15.75">
      <c r="A266" s="2">
        <v>1754</v>
      </c>
      <c r="H266" s="2">
        <v>122.6</v>
      </c>
      <c r="J266" s="4">
        <f t="shared" si="44"/>
        <v>0</v>
      </c>
      <c r="K266" s="4">
        <f t="shared" si="45"/>
        <v>0</v>
      </c>
      <c r="L266" s="4">
        <f t="shared" si="46"/>
        <v>0</v>
      </c>
      <c r="M266" s="4">
        <f t="shared" si="47"/>
        <v>0</v>
      </c>
      <c r="N266" s="4">
        <f t="shared" si="48"/>
        <v>0</v>
      </c>
      <c r="O266" s="4">
        <f t="shared" si="49"/>
        <v>0</v>
      </c>
      <c r="P266" s="4">
        <f t="shared" si="50"/>
        <v>2.113793103448276</v>
      </c>
      <c r="R266" s="5">
        <f>+'Silver '!D413/4</f>
        <v>0.048785</v>
      </c>
      <c r="T266" s="5">
        <f t="shared" si="51"/>
        <v>0</v>
      </c>
      <c r="U266" s="5">
        <f t="shared" si="52"/>
        <v>0</v>
      </c>
      <c r="V266" s="5">
        <f t="shared" si="53"/>
        <v>0</v>
      </c>
      <c r="W266" s="5">
        <f t="shared" si="54"/>
        <v>0</v>
      </c>
      <c r="X266" s="5">
        <f t="shared" si="55"/>
        <v>0</v>
      </c>
      <c r="Y266" s="5">
        <f t="shared" si="56"/>
        <v>0</v>
      </c>
      <c r="Z266" s="5">
        <f t="shared" si="57"/>
        <v>0.10312139655172414</v>
      </c>
    </row>
    <row r="267" spans="1:26" ht="15.75">
      <c r="A267" s="2">
        <v>1755</v>
      </c>
      <c r="J267" s="4">
        <f t="shared" si="44"/>
        <v>0</v>
      </c>
      <c r="K267" s="4">
        <f t="shared" si="45"/>
        <v>0</v>
      </c>
      <c r="L267" s="4">
        <f t="shared" si="46"/>
        <v>0</v>
      </c>
      <c r="M267" s="4">
        <f t="shared" si="47"/>
        <v>0</v>
      </c>
      <c r="N267" s="4">
        <f t="shared" si="48"/>
        <v>0</v>
      </c>
      <c r="O267" s="4">
        <f t="shared" si="49"/>
        <v>0</v>
      </c>
      <c r="P267" s="4">
        <f t="shared" si="50"/>
        <v>0</v>
      </c>
      <c r="R267" s="5">
        <f>+'Silver '!D414/4</f>
        <v>0.048785</v>
      </c>
      <c r="T267" s="5">
        <f t="shared" si="51"/>
        <v>0</v>
      </c>
      <c r="U267" s="5">
        <f t="shared" si="52"/>
        <v>0</v>
      </c>
      <c r="V267" s="5">
        <f t="shared" si="53"/>
        <v>0</v>
      </c>
      <c r="W267" s="5">
        <f t="shared" si="54"/>
        <v>0</v>
      </c>
      <c r="X267" s="5">
        <f t="shared" si="55"/>
        <v>0</v>
      </c>
      <c r="Y267" s="5">
        <f t="shared" si="56"/>
        <v>0</v>
      </c>
      <c r="Z267" s="5">
        <f t="shared" si="57"/>
        <v>0</v>
      </c>
    </row>
    <row r="268" spans="1:26" ht="15.75">
      <c r="A268" s="2">
        <v>1756</v>
      </c>
      <c r="H268" s="2">
        <v>163.1</v>
      </c>
      <c r="J268" s="4">
        <f t="shared" si="44"/>
        <v>0</v>
      </c>
      <c r="K268" s="4">
        <f t="shared" si="45"/>
        <v>0</v>
      </c>
      <c r="L268" s="4">
        <f t="shared" si="46"/>
        <v>0</v>
      </c>
      <c r="M268" s="4">
        <f t="shared" si="47"/>
        <v>0</v>
      </c>
      <c r="N268" s="4">
        <f t="shared" si="48"/>
        <v>0</v>
      </c>
      <c r="O268" s="4">
        <f t="shared" si="49"/>
        <v>0</v>
      </c>
      <c r="P268" s="4">
        <f t="shared" si="50"/>
        <v>2.8120689655172413</v>
      </c>
      <c r="R268" s="5">
        <f>+'Silver '!D415/4</f>
        <v>0.048785</v>
      </c>
      <c r="T268" s="5">
        <f t="shared" si="51"/>
        <v>0</v>
      </c>
      <c r="U268" s="5">
        <f t="shared" si="52"/>
        <v>0</v>
      </c>
      <c r="V268" s="5">
        <f t="shared" si="53"/>
        <v>0</v>
      </c>
      <c r="W268" s="5">
        <f t="shared" si="54"/>
        <v>0</v>
      </c>
      <c r="X268" s="5">
        <f t="shared" si="55"/>
        <v>0</v>
      </c>
      <c r="Y268" s="5">
        <f t="shared" si="56"/>
        <v>0</v>
      </c>
      <c r="Z268" s="5">
        <f t="shared" si="57"/>
        <v>0.13718678448275862</v>
      </c>
    </row>
    <row r="269" spans="1:26" ht="15.75">
      <c r="A269" s="2">
        <v>1757</v>
      </c>
      <c r="H269" s="2">
        <v>120</v>
      </c>
      <c r="J269" s="4">
        <f aca="true" t="shared" si="58" ref="J269:J288">+B269/56.59</f>
        <v>0</v>
      </c>
      <c r="K269" s="4">
        <f aca="true" t="shared" si="59" ref="K269:K288">+C269/56.59</f>
        <v>0</v>
      </c>
      <c r="L269" s="4">
        <f aca="true" t="shared" si="60" ref="L269:L288">+D269/56.59</f>
        <v>0</v>
      </c>
      <c r="M269" s="4">
        <f aca="true" t="shared" si="61" ref="M269:M288">+E269/56.59</f>
        <v>0</v>
      </c>
      <c r="N269" s="4">
        <f aca="true" t="shared" si="62" ref="N269:N288">+F269/56.59</f>
        <v>0</v>
      </c>
      <c r="O269" s="4">
        <f aca="true" t="shared" si="63" ref="O269:O288">+G269/56.59</f>
        <v>0</v>
      </c>
      <c r="P269" s="4">
        <f>+H269/58</f>
        <v>2.0689655172413794</v>
      </c>
      <c r="R269" s="5">
        <f>+'Silver '!D416/4</f>
        <v>0.048785</v>
      </c>
      <c r="T269" s="5">
        <f aca="true" t="shared" si="64" ref="T269:T288">+J269*$R269</f>
        <v>0</v>
      </c>
      <c r="U269" s="5">
        <f aca="true" t="shared" si="65" ref="U269:U288">+K269*$R269</f>
        <v>0</v>
      </c>
      <c r="V269" s="5">
        <f aca="true" t="shared" si="66" ref="V269:V288">+L269*$R269</f>
        <v>0</v>
      </c>
      <c r="W269" s="5">
        <f aca="true" t="shared" si="67" ref="W269:W288">+M269*$R269</f>
        <v>0</v>
      </c>
      <c r="X269" s="5">
        <f aca="true" t="shared" si="68" ref="X269:X288">+N269*$R269</f>
        <v>0</v>
      </c>
      <c r="Y269" s="5">
        <f aca="true" t="shared" si="69" ref="Y269:Y288">+O269*$R269</f>
        <v>0</v>
      </c>
      <c r="Z269" s="5">
        <f aca="true" t="shared" si="70" ref="Z269:Z288">+P269*$R269</f>
        <v>0.1009344827586207</v>
      </c>
    </row>
    <row r="270" spans="1:26" ht="15.75">
      <c r="A270" s="2">
        <v>1758</v>
      </c>
      <c r="H270" s="2">
        <v>165.6</v>
      </c>
      <c r="J270" s="4">
        <f t="shared" si="58"/>
        <v>0</v>
      </c>
      <c r="K270" s="4">
        <f t="shared" si="59"/>
        <v>0</v>
      </c>
      <c r="L270" s="4">
        <f t="shared" si="60"/>
        <v>0</v>
      </c>
      <c r="M270" s="4">
        <f t="shared" si="61"/>
        <v>0</v>
      </c>
      <c r="N270" s="4">
        <f t="shared" si="62"/>
        <v>0</v>
      </c>
      <c r="O270" s="4">
        <f t="shared" si="63"/>
        <v>0</v>
      </c>
      <c r="P270" s="4">
        <f>+H270/58</f>
        <v>2.8551724137931034</v>
      </c>
      <c r="R270" s="5">
        <f>+'Silver '!D417/4</f>
        <v>0.048785</v>
      </c>
      <c r="T270" s="5">
        <f t="shared" si="64"/>
        <v>0</v>
      </c>
      <c r="U270" s="5">
        <f t="shared" si="65"/>
        <v>0</v>
      </c>
      <c r="V270" s="5">
        <f t="shared" si="66"/>
        <v>0</v>
      </c>
      <c r="W270" s="5">
        <f t="shared" si="67"/>
        <v>0</v>
      </c>
      <c r="X270" s="5">
        <f t="shared" si="68"/>
        <v>0</v>
      </c>
      <c r="Y270" s="5">
        <f t="shared" si="69"/>
        <v>0</v>
      </c>
      <c r="Z270" s="5">
        <f t="shared" si="70"/>
        <v>0.13928958620689655</v>
      </c>
    </row>
    <row r="271" spans="1:26" ht="15.75">
      <c r="A271" s="2">
        <v>1759</v>
      </c>
      <c r="H271" s="2">
        <v>128.6</v>
      </c>
      <c r="J271" s="4">
        <f t="shared" si="58"/>
        <v>0</v>
      </c>
      <c r="K271" s="4">
        <f t="shared" si="59"/>
        <v>0</v>
      </c>
      <c r="L271" s="4">
        <f t="shared" si="60"/>
        <v>0</v>
      </c>
      <c r="M271" s="4">
        <f t="shared" si="61"/>
        <v>0</v>
      </c>
      <c r="N271" s="4">
        <f t="shared" si="62"/>
        <v>0</v>
      </c>
      <c r="O271" s="4">
        <f t="shared" si="63"/>
        <v>0</v>
      </c>
      <c r="P271" s="4">
        <f>+H271/58</f>
        <v>2.217241379310345</v>
      </c>
      <c r="R271" s="5">
        <f>+'Silver '!D418/4</f>
        <v>0.048785</v>
      </c>
      <c r="T271" s="5">
        <f t="shared" si="64"/>
        <v>0</v>
      </c>
      <c r="U271" s="5">
        <f t="shared" si="65"/>
        <v>0</v>
      </c>
      <c r="V271" s="5">
        <f t="shared" si="66"/>
        <v>0</v>
      </c>
      <c r="W271" s="5">
        <f t="shared" si="67"/>
        <v>0</v>
      </c>
      <c r="X271" s="5">
        <f t="shared" si="68"/>
        <v>0</v>
      </c>
      <c r="Y271" s="5">
        <f t="shared" si="69"/>
        <v>0</v>
      </c>
      <c r="Z271" s="5">
        <f t="shared" si="70"/>
        <v>0.10816812068965519</v>
      </c>
    </row>
    <row r="272" spans="1:26" ht="15.75">
      <c r="A272" s="2">
        <v>1760</v>
      </c>
      <c r="H272" s="2">
        <v>135.3</v>
      </c>
      <c r="J272" s="4">
        <f t="shared" si="58"/>
        <v>0</v>
      </c>
      <c r="K272" s="4">
        <f t="shared" si="59"/>
        <v>0</v>
      </c>
      <c r="L272" s="4">
        <f t="shared" si="60"/>
        <v>0</v>
      </c>
      <c r="M272" s="4">
        <f t="shared" si="61"/>
        <v>0</v>
      </c>
      <c r="N272" s="4">
        <f t="shared" si="62"/>
        <v>0</v>
      </c>
      <c r="O272" s="4">
        <f t="shared" si="63"/>
        <v>0</v>
      </c>
      <c r="P272" s="4">
        <f>+H272/58</f>
        <v>2.3327586206896553</v>
      </c>
      <c r="R272" s="5">
        <f>+'Silver '!D419/4</f>
        <v>0.048785</v>
      </c>
      <c r="T272" s="5">
        <f t="shared" si="64"/>
        <v>0</v>
      </c>
      <c r="U272" s="5">
        <f t="shared" si="65"/>
        <v>0</v>
      </c>
      <c r="V272" s="5">
        <f t="shared" si="66"/>
        <v>0</v>
      </c>
      <c r="W272" s="5">
        <f t="shared" si="67"/>
        <v>0</v>
      </c>
      <c r="X272" s="5">
        <f t="shared" si="68"/>
        <v>0</v>
      </c>
      <c r="Y272" s="5">
        <f t="shared" si="69"/>
        <v>0</v>
      </c>
      <c r="Z272" s="5">
        <f t="shared" si="70"/>
        <v>0.11380362931034484</v>
      </c>
    </row>
    <row r="273" spans="1:26" ht="15.75">
      <c r="A273" s="2">
        <v>1761</v>
      </c>
      <c r="H273" s="2">
        <v>148.1</v>
      </c>
      <c r="J273" s="4">
        <f t="shared" si="58"/>
        <v>0</v>
      </c>
      <c r="K273" s="4">
        <f t="shared" si="59"/>
        <v>0</v>
      </c>
      <c r="L273" s="4">
        <f t="shared" si="60"/>
        <v>0</v>
      </c>
      <c r="M273" s="4">
        <f t="shared" si="61"/>
        <v>0</v>
      </c>
      <c r="N273" s="4">
        <f t="shared" si="62"/>
        <v>0</v>
      </c>
      <c r="O273" s="4">
        <f t="shared" si="63"/>
        <v>0</v>
      </c>
      <c r="P273" s="4">
        <f>+H273/58</f>
        <v>2.5534482758620687</v>
      </c>
      <c r="R273" s="5">
        <f>+'Silver '!D420/4</f>
        <v>0.048785</v>
      </c>
      <c r="T273" s="5">
        <f t="shared" si="64"/>
        <v>0</v>
      </c>
      <c r="U273" s="5">
        <f t="shared" si="65"/>
        <v>0</v>
      </c>
      <c r="V273" s="5">
        <f t="shared" si="66"/>
        <v>0</v>
      </c>
      <c r="W273" s="5">
        <f t="shared" si="67"/>
        <v>0</v>
      </c>
      <c r="X273" s="5">
        <f t="shared" si="68"/>
        <v>0</v>
      </c>
      <c r="Y273" s="5">
        <f t="shared" si="69"/>
        <v>0</v>
      </c>
      <c r="Z273" s="5">
        <f t="shared" si="70"/>
        <v>0.12456997413793103</v>
      </c>
    </row>
    <row r="274" spans="1:26" ht="15.75">
      <c r="A274" s="2">
        <v>1762</v>
      </c>
      <c r="H274" s="2">
        <v>161.1</v>
      </c>
      <c r="J274" s="4">
        <f t="shared" si="58"/>
        <v>0</v>
      </c>
      <c r="K274" s="4">
        <f t="shared" si="59"/>
        <v>0</v>
      </c>
      <c r="L274" s="4">
        <f t="shared" si="60"/>
        <v>0</v>
      </c>
      <c r="M274" s="4">
        <f t="shared" si="61"/>
        <v>0</v>
      </c>
      <c r="N274" s="4">
        <f t="shared" si="62"/>
        <v>0</v>
      </c>
      <c r="O274" s="4">
        <f t="shared" si="63"/>
        <v>0</v>
      </c>
      <c r="P274" s="4">
        <f>+H274/57</f>
        <v>2.826315789473684</v>
      </c>
      <c r="R274" s="5">
        <f>+'Silver '!D421/4</f>
        <v>0.048785</v>
      </c>
      <c r="T274" s="5">
        <f t="shared" si="64"/>
        <v>0</v>
      </c>
      <c r="U274" s="5">
        <f t="shared" si="65"/>
        <v>0</v>
      </c>
      <c r="V274" s="5">
        <f t="shared" si="66"/>
        <v>0</v>
      </c>
      <c r="W274" s="5">
        <f t="shared" si="67"/>
        <v>0</v>
      </c>
      <c r="X274" s="5">
        <f t="shared" si="68"/>
        <v>0</v>
      </c>
      <c r="Y274" s="5">
        <f t="shared" si="69"/>
        <v>0</v>
      </c>
      <c r="Z274" s="5">
        <f t="shared" si="70"/>
        <v>0.13788181578947367</v>
      </c>
    </row>
    <row r="275" spans="1:26" ht="15.75">
      <c r="A275" s="2">
        <v>1763</v>
      </c>
      <c r="H275" s="2">
        <v>234.4</v>
      </c>
      <c r="J275" s="4">
        <f t="shared" si="58"/>
        <v>0</v>
      </c>
      <c r="K275" s="4">
        <f t="shared" si="59"/>
        <v>0</v>
      </c>
      <c r="L275" s="4">
        <f t="shared" si="60"/>
        <v>0</v>
      </c>
      <c r="M275" s="4">
        <f t="shared" si="61"/>
        <v>0</v>
      </c>
      <c r="N275" s="4">
        <f t="shared" si="62"/>
        <v>0</v>
      </c>
      <c r="O275" s="4">
        <f t="shared" si="63"/>
        <v>0</v>
      </c>
      <c r="P275" s="4">
        <f aca="true" t="shared" si="71" ref="P275:P288">+H275/57</f>
        <v>4.112280701754386</v>
      </c>
      <c r="R275" s="5">
        <f>+'Silver '!D422/4</f>
        <v>0.048785</v>
      </c>
      <c r="T275" s="5">
        <f t="shared" si="64"/>
        <v>0</v>
      </c>
      <c r="U275" s="5">
        <f t="shared" si="65"/>
        <v>0</v>
      </c>
      <c r="V275" s="5">
        <f t="shared" si="66"/>
        <v>0</v>
      </c>
      <c r="W275" s="5">
        <f t="shared" si="67"/>
        <v>0</v>
      </c>
      <c r="X275" s="5">
        <f t="shared" si="68"/>
        <v>0</v>
      </c>
      <c r="Y275" s="5">
        <f t="shared" si="69"/>
        <v>0</v>
      </c>
      <c r="Z275" s="5">
        <f t="shared" si="70"/>
        <v>0.20061761403508774</v>
      </c>
    </row>
    <row r="276" spans="1:26" ht="15.75">
      <c r="A276" s="2">
        <v>1764</v>
      </c>
      <c r="H276" s="2">
        <v>217.8</v>
      </c>
      <c r="J276" s="4">
        <f t="shared" si="58"/>
        <v>0</v>
      </c>
      <c r="K276" s="4">
        <f t="shared" si="59"/>
        <v>0</v>
      </c>
      <c r="L276" s="4">
        <f t="shared" si="60"/>
        <v>0</v>
      </c>
      <c r="M276" s="4">
        <f t="shared" si="61"/>
        <v>0</v>
      </c>
      <c r="N276" s="4">
        <f t="shared" si="62"/>
        <v>0</v>
      </c>
      <c r="O276" s="4">
        <f t="shared" si="63"/>
        <v>0</v>
      </c>
      <c r="P276" s="4">
        <f t="shared" si="71"/>
        <v>3.8210526315789477</v>
      </c>
      <c r="R276" s="5">
        <f>+'Silver '!D423/4</f>
        <v>0.048785</v>
      </c>
      <c r="T276" s="5">
        <f t="shared" si="64"/>
        <v>0</v>
      </c>
      <c r="U276" s="5">
        <f t="shared" si="65"/>
        <v>0</v>
      </c>
      <c r="V276" s="5">
        <f t="shared" si="66"/>
        <v>0</v>
      </c>
      <c r="W276" s="5">
        <f t="shared" si="67"/>
        <v>0</v>
      </c>
      <c r="X276" s="5">
        <f t="shared" si="68"/>
        <v>0</v>
      </c>
      <c r="Y276" s="5">
        <f t="shared" si="69"/>
        <v>0</v>
      </c>
      <c r="Z276" s="5">
        <f t="shared" si="70"/>
        <v>0.18641005263157898</v>
      </c>
    </row>
    <row r="277" spans="1:26" ht="15.75">
      <c r="A277" s="2">
        <v>1765</v>
      </c>
      <c r="J277" s="4">
        <f t="shared" si="58"/>
        <v>0</v>
      </c>
      <c r="K277" s="4">
        <f t="shared" si="59"/>
        <v>0</v>
      </c>
      <c r="L277" s="4">
        <f t="shared" si="60"/>
        <v>0</v>
      </c>
      <c r="M277" s="4">
        <f t="shared" si="61"/>
        <v>0</v>
      </c>
      <c r="N277" s="4">
        <f t="shared" si="62"/>
        <v>0</v>
      </c>
      <c r="O277" s="4">
        <f t="shared" si="63"/>
        <v>0</v>
      </c>
      <c r="P277" s="4">
        <f t="shared" si="71"/>
        <v>0</v>
      </c>
      <c r="R277" s="5">
        <f>+'Silver '!D424/4</f>
        <v>0.048785</v>
      </c>
      <c r="T277" s="5">
        <f t="shared" si="64"/>
        <v>0</v>
      </c>
      <c r="U277" s="5">
        <f t="shared" si="65"/>
        <v>0</v>
      </c>
      <c r="V277" s="5">
        <f t="shared" si="66"/>
        <v>0</v>
      </c>
      <c r="W277" s="5">
        <f t="shared" si="67"/>
        <v>0</v>
      </c>
      <c r="X277" s="5">
        <f t="shared" si="68"/>
        <v>0</v>
      </c>
      <c r="Y277" s="5">
        <f t="shared" si="69"/>
        <v>0</v>
      </c>
      <c r="Z277" s="5">
        <f t="shared" si="70"/>
        <v>0</v>
      </c>
    </row>
    <row r="278" spans="1:26" ht="15.75">
      <c r="A278" s="2">
        <v>1766</v>
      </c>
      <c r="H278" s="2">
        <v>160.6</v>
      </c>
      <c r="J278" s="4">
        <f t="shared" si="58"/>
        <v>0</v>
      </c>
      <c r="K278" s="4">
        <f t="shared" si="59"/>
        <v>0</v>
      </c>
      <c r="L278" s="4">
        <f t="shared" si="60"/>
        <v>0</v>
      </c>
      <c r="M278" s="4">
        <f t="shared" si="61"/>
        <v>0</v>
      </c>
      <c r="N278" s="4">
        <f t="shared" si="62"/>
        <v>0</v>
      </c>
      <c r="O278" s="4">
        <f t="shared" si="63"/>
        <v>0</v>
      </c>
      <c r="P278" s="4">
        <f t="shared" si="71"/>
        <v>2.8175438596491227</v>
      </c>
      <c r="R278" s="5">
        <f>+'Silver '!D425/4</f>
        <v>0.048785</v>
      </c>
      <c r="T278" s="5">
        <f t="shared" si="64"/>
        <v>0</v>
      </c>
      <c r="U278" s="5">
        <f t="shared" si="65"/>
        <v>0</v>
      </c>
      <c r="V278" s="5">
        <f t="shared" si="66"/>
        <v>0</v>
      </c>
      <c r="W278" s="5">
        <f t="shared" si="67"/>
        <v>0</v>
      </c>
      <c r="X278" s="5">
        <f t="shared" si="68"/>
        <v>0</v>
      </c>
      <c r="Y278" s="5">
        <f t="shared" si="69"/>
        <v>0</v>
      </c>
      <c r="Z278" s="5">
        <f t="shared" si="70"/>
        <v>0.13745387719298247</v>
      </c>
    </row>
    <row r="279" spans="1:26" ht="15.75">
      <c r="A279" s="2">
        <v>1767</v>
      </c>
      <c r="H279" s="2">
        <v>257.3</v>
      </c>
      <c r="J279" s="4">
        <f t="shared" si="58"/>
        <v>0</v>
      </c>
      <c r="K279" s="4">
        <f t="shared" si="59"/>
        <v>0</v>
      </c>
      <c r="L279" s="4">
        <f t="shared" si="60"/>
        <v>0</v>
      </c>
      <c r="M279" s="4">
        <f t="shared" si="61"/>
        <v>0</v>
      </c>
      <c r="N279" s="4">
        <f t="shared" si="62"/>
        <v>0</v>
      </c>
      <c r="O279" s="4">
        <f t="shared" si="63"/>
        <v>0</v>
      </c>
      <c r="P279" s="4">
        <f t="shared" si="71"/>
        <v>4.514035087719298</v>
      </c>
      <c r="R279" s="5">
        <f>+'Silver '!D426/4</f>
        <v>0.0487275</v>
      </c>
      <c r="T279" s="5">
        <f t="shared" si="64"/>
        <v>0</v>
      </c>
      <c r="U279" s="5">
        <f t="shared" si="65"/>
        <v>0</v>
      </c>
      <c r="V279" s="5">
        <f t="shared" si="66"/>
        <v>0</v>
      </c>
      <c r="W279" s="5">
        <f t="shared" si="67"/>
        <v>0</v>
      </c>
      <c r="X279" s="5">
        <f t="shared" si="68"/>
        <v>0</v>
      </c>
      <c r="Y279" s="5">
        <f t="shared" si="69"/>
        <v>0</v>
      </c>
      <c r="Z279" s="5">
        <f t="shared" si="70"/>
        <v>0.2199576447368421</v>
      </c>
    </row>
    <row r="280" spans="1:26" ht="15.75">
      <c r="A280" s="2">
        <v>1768</v>
      </c>
      <c r="J280" s="4">
        <f t="shared" si="58"/>
        <v>0</v>
      </c>
      <c r="K280" s="4">
        <f t="shared" si="59"/>
        <v>0</v>
      </c>
      <c r="L280" s="4">
        <f t="shared" si="60"/>
        <v>0</v>
      </c>
      <c r="M280" s="4">
        <f t="shared" si="61"/>
        <v>0</v>
      </c>
      <c r="N280" s="4">
        <f t="shared" si="62"/>
        <v>0</v>
      </c>
      <c r="O280" s="4">
        <f t="shared" si="63"/>
        <v>0</v>
      </c>
      <c r="P280" s="4">
        <f t="shared" si="71"/>
        <v>0</v>
      </c>
      <c r="R280" s="5">
        <f>+'Silver '!D427/4</f>
        <v>0.0487275</v>
      </c>
      <c r="T280" s="5">
        <f t="shared" si="64"/>
        <v>0</v>
      </c>
      <c r="U280" s="5">
        <f t="shared" si="65"/>
        <v>0</v>
      </c>
      <c r="V280" s="5">
        <f t="shared" si="66"/>
        <v>0</v>
      </c>
      <c r="W280" s="5">
        <f t="shared" si="67"/>
        <v>0</v>
      </c>
      <c r="X280" s="5">
        <f t="shared" si="68"/>
        <v>0</v>
      </c>
      <c r="Y280" s="5">
        <f t="shared" si="69"/>
        <v>0</v>
      </c>
      <c r="Z280" s="5">
        <f t="shared" si="70"/>
        <v>0</v>
      </c>
    </row>
    <row r="281" spans="1:26" ht="15.75">
      <c r="A281" s="2">
        <v>1769</v>
      </c>
      <c r="H281" s="2">
        <v>190</v>
      </c>
      <c r="J281" s="4">
        <f t="shared" si="58"/>
        <v>0</v>
      </c>
      <c r="K281" s="4">
        <f t="shared" si="59"/>
        <v>0</v>
      </c>
      <c r="L281" s="4">
        <f t="shared" si="60"/>
        <v>0</v>
      </c>
      <c r="M281" s="4">
        <f t="shared" si="61"/>
        <v>0</v>
      </c>
      <c r="N281" s="4">
        <f t="shared" si="62"/>
        <v>0</v>
      </c>
      <c r="O281" s="4">
        <f t="shared" si="63"/>
        <v>0</v>
      </c>
      <c r="P281" s="4">
        <f t="shared" si="71"/>
        <v>3.3333333333333335</v>
      </c>
      <c r="R281" s="5">
        <f>+'Silver '!D428/4</f>
        <v>0.0487275</v>
      </c>
      <c r="T281" s="5">
        <f t="shared" si="64"/>
        <v>0</v>
      </c>
      <c r="U281" s="5">
        <f t="shared" si="65"/>
        <v>0</v>
      </c>
      <c r="V281" s="5">
        <f t="shared" si="66"/>
        <v>0</v>
      </c>
      <c r="W281" s="5">
        <f t="shared" si="67"/>
        <v>0</v>
      </c>
      <c r="X281" s="5">
        <f t="shared" si="68"/>
        <v>0</v>
      </c>
      <c r="Y281" s="5">
        <f t="shared" si="69"/>
        <v>0</v>
      </c>
      <c r="Z281" s="5">
        <f t="shared" si="70"/>
        <v>0.162425</v>
      </c>
    </row>
    <row r="282" spans="1:26" ht="15.75">
      <c r="A282" s="2">
        <v>1770</v>
      </c>
      <c r="H282" s="2">
        <v>247.9</v>
      </c>
      <c r="J282" s="4">
        <f t="shared" si="58"/>
        <v>0</v>
      </c>
      <c r="K282" s="4">
        <f t="shared" si="59"/>
        <v>0</v>
      </c>
      <c r="L282" s="4">
        <f t="shared" si="60"/>
        <v>0</v>
      </c>
      <c r="M282" s="4">
        <f t="shared" si="61"/>
        <v>0</v>
      </c>
      <c r="N282" s="4">
        <f t="shared" si="62"/>
        <v>0</v>
      </c>
      <c r="O282" s="4">
        <f t="shared" si="63"/>
        <v>0</v>
      </c>
      <c r="P282" s="4">
        <f t="shared" si="71"/>
        <v>4.349122807017544</v>
      </c>
      <c r="R282" s="5">
        <f>+'Silver '!D429/4</f>
        <v>0.0487275</v>
      </c>
      <c r="T282" s="5">
        <f t="shared" si="64"/>
        <v>0</v>
      </c>
      <c r="U282" s="5">
        <f t="shared" si="65"/>
        <v>0</v>
      </c>
      <c r="V282" s="5">
        <f t="shared" si="66"/>
        <v>0</v>
      </c>
      <c r="W282" s="5">
        <f t="shared" si="67"/>
        <v>0</v>
      </c>
      <c r="X282" s="5">
        <f t="shared" si="68"/>
        <v>0</v>
      </c>
      <c r="Y282" s="5">
        <f t="shared" si="69"/>
        <v>0</v>
      </c>
      <c r="Z282" s="5">
        <f t="shared" si="70"/>
        <v>0.21192188157894737</v>
      </c>
    </row>
    <row r="283" spans="1:26" ht="15.75">
      <c r="A283" s="2">
        <v>1771</v>
      </c>
      <c r="J283" s="4">
        <f t="shared" si="58"/>
        <v>0</v>
      </c>
      <c r="K283" s="4">
        <f t="shared" si="59"/>
        <v>0</v>
      </c>
      <c r="L283" s="4">
        <f t="shared" si="60"/>
        <v>0</v>
      </c>
      <c r="M283" s="4">
        <f t="shared" si="61"/>
        <v>0</v>
      </c>
      <c r="N283" s="4">
        <f t="shared" si="62"/>
        <v>0</v>
      </c>
      <c r="O283" s="4">
        <f t="shared" si="63"/>
        <v>0</v>
      </c>
      <c r="P283" s="4">
        <f t="shared" si="71"/>
        <v>0</v>
      </c>
      <c r="R283" s="5">
        <f>+'Silver '!D430/4</f>
        <v>0.0487275</v>
      </c>
      <c r="T283" s="5">
        <f t="shared" si="64"/>
        <v>0</v>
      </c>
      <c r="U283" s="5">
        <f t="shared" si="65"/>
        <v>0</v>
      </c>
      <c r="V283" s="5">
        <f t="shared" si="66"/>
        <v>0</v>
      </c>
      <c r="W283" s="5">
        <f t="shared" si="67"/>
        <v>0</v>
      </c>
      <c r="X283" s="5">
        <f t="shared" si="68"/>
        <v>0</v>
      </c>
      <c r="Y283" s="5">
        <f t="shared" si="69"/>
        <v>0</v>
      </c>
      <c r="Z283" s="5">
        <f t="shared" si="70"/>
        <v>0</v>
      </c>
    </row>
    <row r="284" spans="1:26" ht="15.75">
      <c r="A284" s="2">
        <v>1772</v>
      </c>
      <c r="J284" s="4">
        <f t="shared" si="58"/>
        <v>0</v>
      </c>
      <c r="K284" s="4">
        <f t="shared" si="59"/>
        <v>0</v>
      </c>
      <c r="L284" s="4">
        <f t="shared" si="60"/>
        <v>0</v>
      </c>
      <c r="M284" s="4">
        <f t="shared" si="61"/>
        <v>0</v>
      </c>
      <c r="N284" s="4">
        <f t="shared" si="62"/>
        <v>0</v>
      </c>
      <c r="O284" s="4">
        <f t="shared" si="63"/>
        <v>0</v>
      </c>
      <c r="P284" s="4">
        <f t="shared" si="71"/>
        <v>0</v>
      </c>
      <c r="R284" s="5">
        <f>+'Silver '!D431/4</f>
        <v>0.0487275</v>
      </c>
      <c r="T284" s="5">
        <f t="shared" si="64"/>
        <v>0</v>
      </c>
      <c r="U284" s="5">
        <f t="shared" si="65"/>
        <v>0</v>
      </c>
      <c r="V284" s="5">
        <f t="shared" si="66"/>
        <v>0</v>
      </c>
      <c r="W284" s="5">
        <f t="shared" si="67"/>
        <v>0</v>
      </c>
      <c r="X284" s="5">
        <f t="shared" si="68"/>
        <v>0</v>
      </c>
      <c r="Y284" s="5">
        <f t="shared" si="69"/>
        <v>0</v>
      </c>
      <c r="Z284" s="5">
        <f t="shared" si="70"/>
        <v>0</v>
      </c>
    </row>
    <row r="285" spans="1:26" ht="15.75">
      <c r="A285" s="2">
        <v>1773</v>
      </c>
      <c r="J285" s="4">
        <f t="shared" si="58"/>
        <v>0</v>
      </c>
      <c r="K285" s="4">
        <f t="shared" si="59"/>
        <v>0</v>
      </c>
      <c r="L285" s="4">
        <f t="shared" si="60"/>
        <v>0</v>
      </c>
      <c r="M285" s="4">
        <f t="shared" si="61"/>
        <v>0</v>
      </c>
      <c r="N285" s="4">
        <f t="shared" si="62"/>
        <v>0</v>
      </c>
      <c r="O285" s="4">
        <f t="shared" si="63"/>
        <v>0</v>
      </c>
      <c r="P285" s="4">
        <f t="shared" si="71"/>
        <v>0</v>
      </c>
      <c r="R285" s="5">
        <f>+'Silver '!D432/4</f>
        <v>0.0487275</v>
      </c>
      <c r="T285" s="5">
        <f t="shared" si="64"/>
        <v>0</v>
      </c>
      <c r="U285" s="5">
        <f t="shared" si="65"/>
        <v>0</v>
      </c>
      <c r="V285" s="5">
        <f t="shared" si="66"/>
        <v>0</v>
      </c>
      <c r="W285" s="5">
        <f t="shared" si="67"/>
        <v>0</v>
      </c>
      <c r="X285" s="5">
        <f t="shared" si="68"/>
        <v>0</v>
      </c>
      <c r="Y285" s="5">
        <f t="shared" si="69"/>
        <v>0</v>
      </c>
      <c r="Z285" s="5">
        <f t="shared" si="70"/>
        <v>0</v>
      </c>
    </row>
    <row r="286" spans="1:26" ht="15.75">
      <c r="A286" s="2">
        <v>1774</v>
      </c>
      <c r="J286" s="4">
        <f t="shared" si="58"/>
        <v>0</v>
      </c>
      <c r="K286" s="4">
        <f t="shared" si="59"/>
        <v>0</v>
      </c>
      <c r="L286" s="4">
        <f t="shared" si="60"/>
        <v>0</v>
      </c>
      <c r="M286" s="4">
        <f t="shared" si="61"/>
        <v>0</v>
      </c>
      <c r="N286" s="4">
        <f t="shared" si="62"/>
        <v>0</v>
      </c>
      <c r="O286" s="4">
        <f t="shared" si="63"/>
        <v>0</v>
      </c>
      <c r="P286" s="4">
        <f t="shared" si="71"/>
        <v>0</v>
      </c>
      <c r="R286" s="5">
        <f>+'Silver '!D433/4</f>
        <v>0.0487275</v>
      </c>
      <c r="T286" s="5">
        <f t="shared" si="64"/>
        <v>0</v>
      </c>
      <c r="U286" s="5">
        <f t="shared" si="65"/>
        <v>0</v>
      </c>
      <c r="V286" s="5">
        <f t="shared" si="66"/>
        <v>0</v>
      </c>
      <c r="W286" s="5">
        <f t="shared" si="67"/>
        <v>0</v>
      </c>
      <c r="X286" s="5">
        <f t="shared" si="68"/>
        <v>0</v>
      </c>
      <c r="Y286" s="5">
        <f t="shared" si="69"/>
        <v>0</v>
      </c>
      <c r="Z286" s="5">
        <f t="shared" si="70"/>
        <v>0</v>
      </c>
    </row>
    <row r="287" spans="1:26" ht="15.75">
      <c r="A287" s="2">
        <v>1775</v>
      </c>
      <c r="H287" s="2">
        <v>156</v>
      </c>
      <c r="J287" s="4">
        <f t="shared" si="58"/>
        <v>0</v>
      </c>
      <c r="K287" s="4">
        <f t="shared" si="59"/>
        <v>0</v>
      </c>
      <c r="L287" s="4">
        <f t="shared" si="60"/>
        <v>0</v>
      </c>
      <c r="M287" s="4">
        <f t="shared" si="61"/>
        <v>0</v>
      </c>
      <c r="N287" s="4">
        <f t="shared" si="62"/>
        <v>0</v>
      </c>
      <c r="O287" s="4">
        <f t="shared" si="63"/>
        <v>0</v>
      </c>
      <c r="P287" s="4">
        <f t="shared" si="71"/>
        <v>2.736842105263158</v>
      </c>
      <c r="R287" s="5">
        <f>+'Silver '!D434/4</f>
        <v>0.0487275</v>
      </c>
      <c r="T287" s="5">
        <f t="shared" si="64"/>
        <v>0</v>
      </c>
      <c r="U287" s="5">
        <f t="shared" si="65"/>
        <v>0</v>
      </c>
      <c r="V287" s="5">
        <f t="shared" si="66"/>
        <v>0</v>
      </c>
      <c r="W287" s="5">
        <f t="shared" si="67"/>
        <v>0</v>
      </c>
      <c r="X287" s="5">
        <f t="shared" si="68"/>
        <v>0</v>
      </c>
      <c r="Y287" s="5">
        <f t="shared" si="69"/>
        <v>0</v>
      </c>
      <c r="Z287" s="5">
        <f t="shared" si="70"/>
        <v>0.13335947368421053</v>
      </c>
    </row>
    <row r="288" spans="1:26" ht="15.75">
      <c r="A288" s="2">
        <v>1776</v>
      </c>
      <c r="H288" s="2">
        <v>108</v>
      </c>
      <c r="J288" s="4">
        <f t="shared" si="58"/>
        <v>0</v>
      </c>
      <c r="K288" s="4">
        <f t="shared" si="59"/>
        <v>0</v>
      </c>
      <c r="L288" s="4">
        <f t="shared" si="60"/>
        <v>0</v>
      </c>
      <c r="M288" s="4">
        <f t="shared" si="61"/>
        <v>0</v>
      </c>
      <c r="N288" s="4">
        <f t="shared" si="62"/>
        <v>0</v>
      </c>
      <c r="O288" s="4">
        <f t="shared" si="63"/>
        <v>0</v>
      </c>
      <c r="P288" s="4">
        <f t="shared" si="71"/>
        <v>1.894736842105263</v>
      </c>
      <c r="R288" s="5">
        <f>+'Silver '!D435/4</f>
        <v>0.0487275</v>
      </c>
      <c r="T288" s="5">
        <f t="shared" si="64"/>
        <v>0</v>
      </c>
      <c r="U288" s="5">
        <f t="shared" si="65"/>
        <v>0</v>
      </c>
      <c r="V288" s="5">
        <f t="shared" si="66"/>
        <v>0</v>
      </c>
      <c r="W288" s="5">
        <f t="shared" si="67"/>
        <v>0</v>
      </c>
      <c r="X288" s="5">
        <f t="shared" si="68"/>
        <v>0</v>
      </c>
      <c r="Y288" s="5">
        <f t="shared" si="69"/>
        <v>0</v>
      </c>
      <c r="Z288" s="5">
        <f t="shared" si="70"/>
        <v>0.09232578947368421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6"/>
  <sheetViews>
    <sheetView showZeros="0" workbookViewId="0" topLeftCell="A4">
      <pane xSplit="7260" ySplit="4035" topLeftCell="Q1" activePane="topRight" state="split"/>
      <selection pane="topLeft" activeCell="R8" activeCellId="2" sqref="B8 I8 R8"/>
      <selection pane="topRight" activeCell="R15" sqref="R15"/>
      <selection pane="bottomLeft" activeCell="A12" sqref="A12"/>
      <selection pane="bottomRight" activeCell="R24" sqref="R24"/>
    </sheetView>
  </sheetViews>
  <sheetFormatPr defaultColWidth="9.140625" defaultRowHeight="12.75"/>
  <cols>
    <col min="1" max="1" width="17.00390625" style="2" customWidth="1"/>
    <col min="2" max="2" width="8.8515625" style="2" customWidth="1"/>
    <col min="3" max="3" width="10.7109375" style="2" customWidth="1"/>
    <col min="4" max="4" width="8.8515625" style="2" customWidth="1"/>
    <col min="5" max="5" width="11.140625" style="2" customWidth="1"/>
    <col min="6" max="15" width="8.8515625" style="2" customWidth="1"/>
    <col min="16" max="16" width="14.00390625" style="2" customWidth="1"/>
    <col min="17" max="17" width="8.8515625" style="2" customWidth="1"/>
    <col min="18" max="23" width="11.140625" style="2" customWidth="1"/>
    <col min="24" max="16384" width="8.8515625" style="2" customWidth="1"/>
  </cols>
  <sheetData>
    <row r="1" spans="1:4" ht="15.75">
      <c r="A1" s="38" t="str">
        <f>+Beverages!A1</f>
        <v>David S. Jacks, 2000</v>
      </c>
      <c r="B1" s="73"/>
      <c r="C1" s="16" t="s">
        <v>166</v>
      </c>
      <c r="D1" s="16"/>
    </row>
    <row r="2" spans="1:3" ht="15.75">
      <c r="A2" s="44" t="str">
        <f>+Beverages!A2</f>
        <v>Peter Lindert, March 2005</v>
      </c>
      <c r="B2" s="65"/>
      <c r="C2" s="2" t="s">
        <v>127</v>
      </c>
    </row>
    <row r="3" spans="1:3" ht="15.75">
      <c r="A3" s="39" t="str">
        <f>+Beverages!A3</f>
        <v>Leticia Arroyo Abad,  2005</v>
      </c>
      <c r="B3" s="66"/>
      <c r="C3" s="2" t="s">
        <v>141</v>
      </c>
    </row>
    <row r="4" ht="15.75">
      <c r="C4" s="2" t="s">
        <v>142</v>
      </c>
    </row>
    <row r="5" ht="15.75">
      <c r="C5" s="2" t="s">
        <v>149</v>
      </c>
    </row>
    <row r="6" ht="15.75">
      <c r="C6" s="2" t="s">
        <v>145</v>
      </c>
    </row>
    <row r="8" spans="2:18" ht="15.75">
      <c r="B8" s="57" t="s">
        <v>34</v>
      </c>
      <c r="I8" s="57" t="s">
        <v>35</v>
      </c>
      <c r="R8" s="57" t="s">
        <v>46</v>
      </c>
    </row>
    <row r="9" spans="2:7" ht="15.75">
      <c r="B9" s="64" t="s">
        <v>163</v>
      </c>
      <c r="C9" s="64" t="s">
        <v>164</v>
      </c>
      <c r="D9" s="64" t="s">
        <v>165</v>
      </c>
      <c r="E9" s="64"/>
      <c r="F9" s="64"/>
      <c r="G9" s="64"/>
    </row>
    <row r="10" spans="1:23" ht="15.75">
      <c r="A10" s="58" t="s">
        <v>36</v>
      </c>
      <c r="B10" s="64" t="s">
        <v>128</v>
      </c>
      <c r="C10" s="64" t="s">
        <v>12</v>
      </c>
      <c r="D10" s="64" t="s">
        <v>143</v>
      </c>
      <c r="E10" s="64" t="s">
        <v>144</v>
      </c>
      <c r="F10" s="64" t="s">
        <v>146</v>
      </c>
      <c r="G10" s="64" t="s">
        <v>148</v>
      </c>
      <c r="I10" s="64" t="s">
        <v>128</v>
      </c>
      <c r="J10" s="64" t="s">
        <v>12</v>
      </c>
      <c r="K10" s="64" t="s">
        <v>143</v>
      </c>
      <c r="L10" s="64" t="s">
        <v>144</v>
      </c>
      <c r="M10" s="64" t="s">
        <v>146</v>
      </c>
      <c r="N10" s="64" t="s">
        <v>148</v>
      </c>
      <c r="P10" s="64" t="s">
        <v>70</v>
      </c>
      <c r="R10" s="64" t="s">
        <v>128</v>
      </c>
      <c r="S10" s="64" t="s">
        <v>12</v>
      </c>
      <c r="T10" s="64" t="s">
        <v>143</v>
      </c>
      <c r="U10" s="64" t="s">
        <v>144</v>
      </c>
      <c r="V10" s="64" t="s">
        <v>146</v>
      </c>
      <c r="W10" s="64" t="s">
        <v>148</v>
      </c>
    </row>
    <row r="11" spans="1:23" ht="15.75">
      <c r="A11" s="58" t="s">
        <v>37</v>
      </c>
      <c r="B11" s="64" t="s">
        <v>47</v>
      </c>
      <c r="C11" s="64" t="s">
        <v>43</v>
      </c>
      <c r="D11" s="64" t="s">
        <v>48</v>
      </c>
      <c r="E11" s="64" t="s">
        <v>43</v>
      </c>
      <c r="F11" s="64" t="s">
        <v>43</v>
      </c>
      <c r="G11" s="64" t="s">
        <v>43</v>
      </c>
      <c r="I11" s="74" t="s">
        <v>47</v>
      </c>
      <c r="J11" s="64" t="s">
        <v>50</v>
      </c>
      <c r="K11" s="64" t="s">
        <v>48</v>
      </c>
      <c r="L11" s="64" t="s">
        <v>50</v>
      </c>
      <c r="M11" s="64" t="s">
        <v>50</v>
      </c>
      <c r="N11" s="64" t="s">
        <v>50</v>
      </c>
      <c r="P11" s="64" t="s">
        <v>42</v>
      </c>
      <c r="R11" s="74" t="s">
        <v>47</v>
      </c>
      <c r="S11" s="64" t="s">
        <v>43</v>
      </c>
      <c r="T11" s="64" t="s">
        <v>48</v>
      </c>
      <c r="U11" s="64" t="s">
        <v>43</v>
      </c>
      <c r="V11" s="64" t="s">
        <v>43</v>
      </c>
      <c r="W11" s="64" t="s">
        <v>43</v>
      </c>
    </row>
    <row r="12" spans="1:23" ht="15.75">
      <c r="A12" s="58" t="s">
        <v>38</v>
      </c>
      <c r="B12" s="64" t="s">
        <v>40</v>
      </c>
      <c r="C12" s="64" t="s">
        <v>40</v>
      </c>
      <c r="D12" s="64" t="s">
        <v>40</v>
      </c>
      <c r="E12" s="64" t="s">
        <v>40</v>
      </c>
      <c r="F12" s="64" t="s">
        <v>40</v>
      </c>
      <c r="G12" s="64" t="s">
        <v>40</v>
      </c>
      <c r="I12" s="64" t="s">
        <v>40</v>
      </c>
      <c r="J12" s="64" t="s">
        <v>40</v>
      </c>
      <c r="K12" s="64" t="s">
        <v>40</v>
      </c>
      <c r="L12" s="64" t="s">
        <v>40</v>
      </c>
      <c r="M12" s="64" t="s">
        <v>40</v>
      </c>
      <c r="N12" s="64" t="s">
        <v>40</v>
      </c>
      <c r="P12" s="64" t="s">
        <v>40</v>
      </c>
      <c r="R12" s="64" t="s">
        <v>70</v>
      </c>
      <c r="S12" s="64" t="s">
        <v>70</v>
      </c>
      <c r="T12" s="64" t="s">
        <v>70</v>
      </c>
      <c r="U12" s="64" t="s">
        <v>70</v>
      </c>
      <c r="V12" s="64" t="s">
        <v>70</v>
      </c>
      <c r="W12" s="64" t="s">
        <v>70</v>
      </c>
    </row>
    <row r="13" spans="1:23" ht="15.75">
      <c r="A13" s="2">
        <v>1470</v>
      </c>
      <c r="B13" s="7"/>
      <c r="C13" s="7">
        <v>0.72</v>
      </c>
      <c r="D13" s="7"/>
      <c r="E13" s="7"/>
      <c r="F13" s="7"/>
      <c r="G13" s="7"/>
      <c r="I13" s="90" t="s">
        <v>57</v>
      </c>
      <c r="J13" s="4">
        <f>+C13/0.56</f>
        <v>1.2857142857142856</v>
      </c>
      <c r="K13" s="4">
        <f>+D13</f>
        <v>0</v>
      </c>
      <c r="L13" s="4">
        <f>+E13/0.56</f>
        <v>0</v>
      </c>
      <c r="M13" s="4">
        <f>+F13/0.56</f>
        <v>0</v>
      </c>
      <c r="N13" s="4">
        <f>+G13/0.56</f>
        <v>0</v>
      </c>
      <c r="P13" s="5">
        <f>+'Silver '!D129</f>
        <v>0.52688</v>
      </c>
      <c r="R13" s="90" t="s">
        <v>57</v>
      </c>
      <c r="S13" s="4">
        <f>+J13*$P13</f>
        <v>0.6774171428571428</v>
      </c>
      <c r="T13" s="4">
        <f>+K13*$P13</f>
        <v>0</v>
      </c>
      <c r="U13" s="4">
        <f>+L13*$P13</f>
        <v>0</v>
      </c>
      <c r="V13" s="4">
        <f>+M13*$P13</f>
        <v>0</v>
      </c>
      <c r="W13" s="4">
        <f>+N13*$P13</f>
        <v>0</v>
      </c>
    </row>
    <row r="14" spans="1:23" ht="15.75">
      <c r="A14" s="2">
        <v>1471</v>
      </c>
      <c r="B14" s="7"/>
      <c r="C14" s="7">
        <v>0.63</v>
      </c>
      <c r="D14" s="7"/>
      <c r="E14" s="7"/>
      <c r="F14" s="7"/>
      <c r="G14" s="7"/>
      <c r="I14" s="90" t="s">
        <v>58</v>
      </c>
      <c r="J14" s="4">
        <f aca="true" t="shared" si="0" ref="J14:J77">+C14/0.56</f>
        <v>1.125</v>
      </c>
      <c r="K14" s="4">
        <f aca="true" t="shared" si="1" ref="K14:K77">+D14</f>
        <v>0</v>
      </c>
      <c r="L14" s="4">
        <f aca="true" t="shared" si="2" ref="L14:L77">+E14/0.56</f>
        <v>0</v>
      </c>
      <c r="M14" s="4">
        <f aca="true" t="shared" si="3" ref="M14:M77">+F14/0.56</f>
        <v>0</v>
      </c>
      <c r="N14" s="4">
        <f aca="true" t="shared" si="4" ref="N14:N77">+G14/0.56</f>
        <v>0</v>
      </c>
      <c r="P14" s="5">
        <f>+'Silver '!D130</f>
        <v>0.50988</v>
      </c>
      <c r="R14" s="90" t="s">
        <v>58</v>
      </c>
      <c r="S14" s="4">
        <f aca="true" t="shared" si="5" ref="S14:S77">+J14*$P14</f>
        <v>0.573615</v>
      </c>
      <c r="T14" s="4">
        <f aca="true" t="shared" si="6" ref="T14:T77">+K14*$P14</f>
        <v>0</v>
      </c>
      <c r="U14" s="4">
        <f aca="true" t="shared" si="7" ref="U14:U77">+L14*$P14</f>
        <v>0</v>
      </c>
      <c r="V14" s="4">
        <f aca="true" t="shared" si="8" ref="V14:V77">+M14*$P14</f>
        <v>0</v>
      </c>
      <c r="W14" s="4">
        <f aca="true" t="shared" si="9" ref="W14:W77">+N14*$P14</f>
        <v>0</v>
      </c>
    </row>
    <row r="15" spans="1:23" ht="15.75">
      <c r="A15" s="2">
        <v>1472</v>
      </c>
      <c r="B15" s="7"/>
      <c r="C15" s="7">
        <v>0.71</v>
      </c>
      <c r="D15" s="7"/>
      <c r="E15" s="7"/>
      <c r="F15" s="7"/>
      <c r="G15" s="7"/>
      <c r="J15" s="4">
        <f t="shared" si="0"/>
        <v>1.2678571428571426</v>
      </c>
      <c r="K15" s="4">
        <f t="shared" si="1"/>
        <v>0</v>
      </c>
      <c r="L15" s="4">
        <f t="shared" si="2"/>
        <v>0</v>
      </c>
      <c r="M15" s="4">
        <f t="shared" si="3"/>
        <v>0</v>
      </c>
      <c r="N15" s="4">
        <f t="shared" si="4"/>
        <v>0</v>
      </c>
      <c r="P15" s="5">
        <f>+'Silver '!D131</f>
        <v>0.49396</v>
      </c>
      <c r="R15" s="4">
        <f aca="true" t="shared" si="10" ref="R15:R77">+I15*$P15</f>
        <v>0</v>
      </c>
      <c r="S15" s="4">
        <f t="shared" si="5"/>
        <v>0.6262707142857141</v>
      </c>
      <c r="T15" s="4">
        <f t="shared" si="6"/>
        <v>0</v>
      </c>
      <c r="U15" s="4">
        <f t="shared" si="7"/>
        <v>0</v>
      </c>
      <c r="V15" s="4">
        <f t="shared" si="8"/>
        <v>0</v>
      </c>
      <c r="W15" s="4">
        <f t="shared" si="9"/>
        <v>0</v>
      </c>
    </row>
    <row r="16" spans="2:23" ht="15.75">
      <c r="B16" s="7"/>
      <c r="C16" s="7"/>
      <c r="D16" s="7"/>
      <c r="E16" s="7"/>
      <c r="F16" s="7"/>
      <c r="G16" s="7"/>
      <c r="J16" s="4">
        <f t="shared" si="0"/>
        <v>0</v>
      </c>
      <c r="K16" s="4">
        <f t="shared" si="1"/>
        <v>0</v>
      </c>
      <c r="L16" s="4">
        <f t="shared" si="2"/>
        <v>0</v>
      </c>
      <c r="M16" s="4">
        <f t="shared" si="3"/>
        <v>0</v>
      </c>
      <c r="N16" s="4">
        <f t="shared" si="4"/>
        <v>0</v>
      </c>
      <c r="R16" s="4">
        <f t="shared" si="10"/>
        <v>0</v>
      </c>
      <c r="S16" s="4">
        <f t="shared" si="5"/>
        <v>0</v>
      </c>
      <c r="T16" s="4">
        <f t="shared" si="6"/>
        <v>0</v>
      </c>
      <c r="U16" s="4">
        <f t="shared" si="7"/>
        <v>0</v>
      </c>
      <c r="V16" s="4">
        <f t="shared" si="8"/>
        <v>0</v>
      </c>
      <c r="W16" s="4">
        <f t="shared" si="9"/>
        <v>0</v>
      </c>
    </row>
    <row r="17" spans="2:23" ht="15.75">
      <c r="B17" s="7"/>
      <c r="C17" s="7"/>
      <c r="D17" s="7"/>
      <c r="E17" s="7"/>
      <c r="F17" s="7"/>
      <c r="G17" s="7"/>
      <c r="J17" s="4">
        <f t="shared" si="0"/>
        <v>0</v>
      </c>
      <c r="K17" s="4">
        <f t="shared" si="1"/>
        <v>0</v>
      </c>
      <c r="L17" s="4">
        <f t="shared" si="2"/>
        <v>0</v>
      </c>
      <c r="M17" s="4">
        <f t="shared" si="3"/>
        <v>0</v>
      </c>
      <c r="N17" s="4">
        <f t="shared" si="4"/>
        <v>0</v>
      </c>
      <c r="R17" s="4">
        <f t="shared" si="10"/>
        <v>0</v>
      </c>
      <c r="S17" s="4">
        <f t="shared" si="5"/>
        <v>0</v>
      </c>
      <c r="T17" s="4">
        <f t="shared" si="6"/>
        <v>0</v>
      </c>
      <c r="U17" s="4">
        <f t="shared" si="7"/>
        <v>0</v>
      </c>
      <c r="V17" s="4">
        <f t="shared" si="8"/>
        <v>0</v>
      </c>
      <c r="W17" s="4">
        <f t="shared" si="9"/>
        <v>0</v>
      </c>
    </row>
    <row r="18" spans="2:23" ht="15.75">
      <c r="B18" s="7"/>
      <c r="C18" s="7"/>
      <c r="D18" s="7"/>
      <c r="E18" s="7"/>
      <c r="F18" s="7"/>
      <c r="G18" s="7"/>
      <c r="J18" s="4">
        <f t="shared" si="0"/>
        <v>0</v>
      </c>
      <c r="K18" s="4">
        <f t="shared" si="1"/>
        <v>0</v>
      </c>
      <c r="L18" s="4">
        <f t="shared" si="2"/>
        <v>0</v>
      </c>
      <c r="M18" s="4">
        <f t="shared" si="3"/>
        <v>0</v>
      </c>
      <c r="N18" s="4">
        <f t="shared" si="4"/>
        <v>0</v>
      </c>
      <c r="R18" s="4">
        <f t="shared" si="10"/>
        <v>0</v>
      </c>
      <c r="S18" s="4">
        <f t="shared" si="5"/>
        <v>0</v>
      </c>
      <c r="T18" s="4">
        <f t="shared" si="6"/>
        <v>0</v>
      </c>
      <c r="U18" s="4">
        <f t="shared" si="7"/>
        <v>0</v>
      </c>
      <c r="V18" s="4">
        <f t="shared" si="8"/>
        <v>0</v>
      </c>
      <c r="W18" s="4">
        <f t="shared" si="9"/>
        <v>0</v>
      </c>
    </row>
    <row r="19" spans="2:23" ht="15.75">
      <c r="B19" s="7"/>
      <c r="C19" s="7"/>
      <c r="D19" s="7"/>
      <c r="E19" s="7"/>
      <c r="F19" s="7"/>
      <c r="G19" s="7"/>
      <c r="J19" s="4">
        <f t="shared" si="0"/>
        <v>0</v>
      </c>
      <c r="K19" s="4">
        <f t="shared" si="1"/>
        <v>0</v>
      </c>
      <c r="L19" s="4">
        <f t="shared" si="2"/>
        <v>0</v>
      </c>
      <c r="M19" s="4">
        <f t="shared" si="3"/>
        <v>0</v>
      </c>
      <c r="N19" s="4">
        <f t="shared" si="4"/>
        <v>0</v>
      </c>
      <c r="R19" s="4">
        <f t="shared" si="10"/>
        <v>0</v>
      </c>
      <c r="S19" s="4">
        <f t="shared" si="5"/>
        <v>0</v>
      </c>
      <c r="T19" s="4">
        <f t="shared" si="6"/>
        <v>0</v>
      </c>
      <c r="U19" s="4">
        <f t="shared" si="7"/>
        <v>0</v>
      </c>
      <c r="V19" s="4">
        <f t="shared" si="8"/>
        <v>0</v>
      </c>
      <c r="W19" s="4">
        <f t="shared" si="9"/>
        <v>0</v>
      </c>
    </row>
    <row r="20" spans="1:23" ht="15.75">
      <c r="A20" s="2">
        <v>1523</v>
      </c>
      <c r="C20" s="2">
        <v>0.66</v>
      </c>
      <c r="J20" s="4">
        <f t="shared" si="0"/>
        <v>1.1785714285714286</v>
      </c>
      <c r="K20" s="4">
        <f t="shared" si="1"/>
        <v>0</v>
      </c>
      <c r="L20" s="4">
        <f t="shared" si="2"/>
        <v>0</v>
      </c>
      <c r="M20" s="4">
        <f t="shared" si="3"/>
        <v>0</v>
      </c>
      <c r="N20" s="4">
        <f t="shared" si="4"/>
        <v>0</v>
      </c>
      <c r="P20" s="5">
        <f>+'Silver '!D182</f>
        <v>0.47896</v>
      </c>
      <c r="R20" s="4">
        <f t="shared" si="10"/>
        <v>0</v>
      </c>
      <c r="S20" s="4">
        <f t="shared" si="5"/>
        <v>0.5644885714285715</v>
      </c>
      <c r="T20" s="4">
        <f t="shared" si="6"/>
        <v>0</v>
      </c>
      <c r="U20" s="4">
        <f t="shared" si="7"/>
        <v>0</v>
      </c>
      <c r="V20" s="4">
        <f t="shared" si="8"/>
        <v>0</v>
      </c>
      <c r="W20" s="4">
        <f t="shared" si="9"/>
        <v>0</v>
      </c>
    </row>
    <row r="21" spans="1:23" ht="15.75">
      <c r="A21" s="2">
        <v>1524</v>
      </c>
      <c r="J21" s="4">
        <f t="shared" si="0"/>
        <v>0</v>
      </c>
      <c r="K21" s="4">
        <f t="shared" si="1"/>
        <v>0</v>
      </c>
      <c r="L21" s="4">
        <f t="shared" si="2"/>
        <v>0</v>
      </c>
      <c r="M21" s="4">
        <f t="shared" si="3"/>
        <v>0</v>
      </c>
      <c r="N21" s="4">
        <f t="shared" si="4"/>
        <v>0</v>
      </c>
      <c r="P21" s="5">
        <f>+'Silver '!D183</f>
        <v>0.47896</v>
      </c>
      <c r="R21" s="4">
        <f t="shared" si="10"/>
        <v>0</v>
      </c>
      <c r="S21" s="4">
        <f t="shared" si="5"/>
        <v>0</v>
      </c>
      <c r="T21" s="4">
        <f t="shared" si="6"/>
        <v>0</v>
      </c>
      <c r="U21" s="4">
        <f t="shared" si="7"/>
        <v>0</v>
      </c>
      <c r="V21" s="4">
        <f t="shared" si="8"/>
        <v>0</v>
      </c>
      <c r="W21" s="4">
        <f t="shared" si="9"/>
        <v>0</v>
      </c>
    </row>
    <row r="22" spans="1:23" ht="15.75">
      <c r="A22" s="2">
        <v>1525</v>
      </c>
      <c r="J22" s="4">
        <f t="shared" si="0"/>
        <v>0</v>
      </c>
      <c r="K22" s="4">
        <f t="shared" si="1"/>
        <v>0</v>
      </c>
      <c r="L22" s="4">
        <f t="shared" si="2"/>
        <v>0</v>
      </c>
      <c r="M22" s="4">
        <f t="shared" si="3"/>
        <v>0</v>
      </c>
      <c r="N22" s="4">
        <f t="shared" si="4"/>
        <v>0</v>
      </c>
      <c r="P22" s="5">
        <f>+'Silver '!D184</f>
        <v>0.42968</v>
      </c>
      <c r="R22" s="4">
        <f t="shared" si="10"/>
        <v>0</v>
      </c>
      <c r="S22" s="4">
        <f t="shared" si="5"/>
        <v>0</v>
      </c>
      <c r="T22" s="4">
        <f t="shared" si="6"/>
        <v>0</v>
      </c>
      <c r="U22" s="4">
        <f t="shared" si="7"/>
        <v>0</v>
      </c>
      <c r="V22" s="4">
        <f t="shared" si="8"/>
        <v>0</v>
      </c>
      <c r="W22" s="4">
        <f t="shared" si="9"/>
        <v>0</v>
      </c>
    </row>
    <row r="23" spans="1:23" ht="15.75">
      <c r="A23" s="2">
        <v>1526</v>
      </c>
      <c r="J23" s="4">
        <f t="shared" si="0"/>
        <v>0</v>
      </c>
      <c r="K23" s="4">
        <f t="shared" si="1"/>
        <v>0</v>
      </c>
      <c r="L23" s="4">
        <f t="shared" si="2"/>
        <v>0</v>
      </c>
      <c r="M23" s="4">
        <f t="shared" si="3"/>
        <v>0</v>
      </c>
      <c r="N23" s="4">
        <f t="shared" si="4"/>
        <v>0</v>
      </c>
      <c r="P23" s="5">
        <f>+'Silver '!D185</f>
        <v>0.42968</v>
      </c>
      <c r="R23" s="4">
        <f t="shared" si="10"/>
        <v>0</v>
      </c>
      <c r="S23" s="4">
        <f t="shared" si="5"/>
        <v>0</v>
      </c>
      <c r="T23" s="4">
        <f t="shared" si="6"/>
        <v>0</v>
      </c>
      <c r="U23" s="4">
        <f t="shared" si="7"/>
        <v>0</v>
      </c>
      <c r="V23" s="4">
        <f t="shared" si="8"/>
        <v>0</v>
      </c>
      <c r="W23" s="4">
        <f t="shared" si="9"/>
        <v>0</v>
      </c>
    </row>
    <row r="24" spans="1:23" ht="15.75">
      <c r="A24" s="2">
        <v>1527</v>
      </c>
      <c r="C24" s="2">
        <v>1.11</v>
      </c>
      <c r="J24" s="4">
        <f t="shared" si="0"/>
        <v>1.9821428571428572</v>
      </c>
      <c r="K24" s="4">
        <f t="shared" si="1"/>
        <v>0</v>
      </c>
      <c r="L24" s="4">
        <f t="shared" si="2"/>
        <v>0</v>
      </c>
      <c r="M24" s="4">
        <f t="shared" si="3"/>
        <v>0</v>
      </c>
      <c r="N24" s="4">
        <f t="shared" si="4"/>
        <v>0</v>
      </c>
      <c r="P24" s="5">
        <f>+'Silver '!D186</f>
        <v>0.42968</v>
      </c>
      <c r="R24" s="4">
        <f t="shared" si="10"/>
        <v>0</v>
      </c>
      <c r="S24" s="4">
        <f t="shared" si="5"/>
        <v>0.8516871428571429</v>
      </c>
      <c r="T24" s="4">
        <f t="shared" si="6"/>
        <v>0</v>
      </c>
      <c r="U24" s="4">
        <f t="shared" si="7"/>
        <v>0</v>
      </c>
      <c r="V24" s="4">
        <f t="shared" si="8"/>
        <v>0</v>
      </c>
      <c r="W24" s="4">
        <f t="shared" si="9"/>
        <v>0</v>
      </c>
    </row>
    <row r="25" spans="1:23" ht="15.75">
      <c r="A25" s="2">
        <v>1528</v>
      </c>
      <c r="B25" s="2">
        <v>390</v>
      </c>
      <c r="C25" s="2">
        <v>0.84</v>
      </c>
      <c r="J25" s="4">
        <f t="shared" si="0"/>
        <v>1.4999999999999998</v>
      </c>
      <c r="K25" s="4">
        <f t="shared" si="1"/>
        <v>0</v>
      </c>
      <c r="L25" s="4">
        <f t="shared" si="2"/>
        <v>0</v>
      </c>
      <c r="M25" s="4">
        <f t="shared" si="3"/>
        <v>0</v>
      </c>
      <c r="N25" s="4">
        <f t="shared" si="4"/>
        <v>0</v>
      </c>
      <c r="P25" s="5">
        <f>+'Silver '!D187</f>
        <v>0.42968</v>
      </c>
      <c r="R25" s="4">
        <f t="shared" si="10"/>
        <v>0</v>
      </c>
      <c r="S25" s="4">
        <f t="shared" si="5"/>
        <v>0.6445199999999999</v>
      </c>
      <c r="T25" s="4">
        <f t="shared" si="6"/>
        <v>0</v>
      </c>
      <c r="U25" s="4">
        <f t="shared" si="7"/>
        <v>0</v>
      </c>
      <c r="V25" s="4">
        <f t="shared" si="8"/>
        <v>0</v>
      </c>
      <c r="W25" s="4">
        <f t="shared" si="9"/>
        <v>0</v>
      </c>
    </row>
    <row r="26" spans="1:23" ht="15.75">
      <c r="A26" s="2">
        <v>1529</v>
      </c>
      <c r="C26" s="2">
        <v>1.01</v>
      </c>
      <c r="J26" s="4">
        <f t="shared" si="0"/>
        <v>1.8035714285714284</v>
      </c>
      <c r="K26" s="4">
        <f t="shared" si="1"/>
        <v>0</v>
      </c>
      <c r="L26" s="4">
        <f t="shared" si="2"/>
        <v>0</v>
      </c>
      <c r="M26" s="4">
        <f t="shared" si="3"/>
        <v>0</v>
      </c>
      <c r="N26" s="4">
        <f t="shared" si="4"/>
        <v>0</v>
      </c>
      <c r="P26" s="5">
        <f>+'Silver '!D188</f>
        <v>0.42968</v>
      </c>
      <c r="R26" s="4">
        <f t="shared" si="10"/>
        <v>0</v>
      </c>
      <c r="S26" s="4">
        <f t="shared" si="5"/>
        <v>0.7749585714285714</v>
      </c>
      <c r="T26" s="4">
        <f t="shared" si="6"/>
        <v>0</v>
      </c>
      <c r="U26" s="4">
        <f t="shared" si="7"/>
        <v>0</v>
      </c>
      <c r="V26" s="4">
        <f t="shared" si="8"/>
        <v>0</v>
      </c>
      <c r="W26" s="4">
        <f t="shared" si="9"/>
        <v>0</v>
      </c>
    </row>
    <row r="27" spans="1:23" ht="15.75">
      <c r="A27" s="2">
        <v>1530</v>
      </c>
      <c r="J27" s="4">
        <f t="shared" si="0"/>
        <v>0</v>
      </c>
      <c r="K27" s="4">
        <f t="shared" si="1"/>
        <v>0</v>
      </c>
      <c r="L27" s="4">
        <f t="shared" si="2"/>
        <v>0</v>
      </c>
      <c r="M27" s="4">
        <f t="shared" si="3"/>
        <v>0</v>
      </c>
      <c r="N27" s="4">
        <f t="shared" si="4"/>
        <v>0</v>
      </c>
      <c r="P27" s="5">
        <f>+'Silver '!D189</f>
        <v>0.42968</v>
      </c>
      <c r="R27" s="4">
        <f t="shared" si="10"/>
        <v>0</v>
      </c>
      <c r="S27" s="4">
        <f t="shared" si="5"/>
        <v>0</v>
      </c>
      <c r="T27" s="4">
        <f t="shared" si="6"/>
        <v>0</v>
      </c>
      <c r="U27" s="4">
        <f t="shared" si="7"/>
        <v>0</v>
      </c>
      <c r="V27" s="4">
        <f t="shared" si="8"/>
        <v>0</v>
      </c>
      <c r="W27" s="4">
        <f t="shared" si="9"/>
        <v>0</v>
      </c>
    </row>
    <row r="28" spans="1:23" ht="15.75">
      <c r="A28" s="2">
        <v>1531</v>
      </c>
      <c r="B28" s="2">
        <v>435</v>
      </c>
      <c r="C28" s="2">
        <v>1.55</v>
      </c>
      <c r="J28" s="4">
        <f t="shared" si="0"/>
        <v>2.767857142857143</v>
      </c>
      <c r="K28" s="4">
        <f t="shared" si="1"/>
        <v>0</v>
      </c>
      <c r="L28" s="4">
        <f t="shared" si="2"/>
        <v>0</v>
      </c>
      <c r="M28" s="4">
        <f t="shared" si="3"/>
        <v>0</v>
      </c>
      <c r="N28" s="4">
        <f t="shared" si="4"/>
        <v>0</v>
      </c>
      <c r="P28" s="5">
        <f>+'Silver '!D190</f>
        <v>0.41249</v>
      </c>
      <c r="R28" s="4">
        <f t="shared" si="10"/>
        <v>0</v>
      </c>
      <c r="S28" s="4">
        <f t="shared" si="5"/>
        <v>1.1417133928571428</v>
      </c>
      <c r="T28" s="4">
        <f t="shared" si="6"/>
        <v>0</v>
      </c>
      <c r="U28" s="4">
        <f t="shared" si="7"/>
        <v>0</v>
      </c>
      <c r="V28" s="4">
        <f t="shared" si="8"/>
        <v>0</v>
      </c>
      <c r="W28" s="4">
        <f t="shared" si="9"/>
        <v>0</v>
      </c>
    </row>
    <row r="29" spans="1:23" ht="15.75">
      <c r="A29" s="2">
        <v>1532</v>
      </c>
      <c r="C29" s="2">
        <v>1.27</v>
      </c>
      <c r="J29" s="4">
        <f t="shared" si="0"/>
        <v>2.267857142857143</v>
      </c>
      <c r="K29" s="4">
        <f t="shared" si="1"/>
        <v>0</v>
      </c>
      <c r="L29" s="4">
        <f t="shared" si="2"/>
        <v>0</v>
      </c>
      <c r="M29" s="4">
        <f t="shared" si="3"/>
        <v>0</v>
      </c>
      <c r="N29" s="4">
        <f t="shared" si="4"/>
        <v>0</v>
      </c>
      <c r="P29" s="5">
        <f>+'Silver '!D191</f>
        <v>0.41249</v>
      </c>
      <c r="R29" s="4">
        <f t="shared" si="10"/>
        <v>0</v>
      </c>
      <c r="S29" s="4">
        <f t="shared" si="5"/>
        <v>0.9354683928571429</v>
      </c>
      <c r="T29" s="4">
        <f t="shared" si="6"/>
        <v>0</v>
      </c>
      <c r="U29" s="4">
        <f t="shared" si="7"/>
        <v>0</v>
      </c>
      <c r="V29" s="4">
        <f t="shared" si="8"/>
        <v>0</v>
      </c>
      <c r="W29" s="4">
        <f t="shared" si="9"/>
        <v>0</v>
      </c>
    </row>
    <row r="30" spans="1:23" ht="15.75">
      <c r="A30" s="2">
        <v>1533</v>
      </c>
      <c r="B30" s="2">
        <v>450</v>
      </c>
      <c r="C30" s="2">
        <v>1.37</v>
      </c>
      <c r="J30" s="4">
        <f t="shared" si="0"/>
        <v>2.446428571428571</v>
      </c>
      <c r="K30" s="4">
        <f t="shared" si="1"/>
        <v>0</v>
      </c>
      <c r="L30" s="4">
        <f t="shared" si="2"/>
        <v>0</v>
      </c>
      <c r="M30" s="4">
        <f t="shared" si="3"/>
        <v>0</v>
      </c>
      <c r="N30" s="4">
        <f t="shared" si="4"/>
        <v>0</v>
      </c>
      <c r="P30" s="5">
        <f>+'Silver '!D192</f>
        <v>0.39663</v>
      </c>
      <c r="R30" s="4">
        <f t="shared" si="10"/>
        <v>0</v>
      </c>
      <c r="S30" s="4">
        <f t="shared" si="5"/>
        <v>0.9703269642857142</v>
      </c>
      <c r="T30" s="4">
        <f t="shared" si="6"/>
        <v>0</v>
      </c>
      <c r="U30" s="4">
        <f t="shared" si="7"/>
        <v>0</v>
      </c>
      <c r="V30" s="4">
        <f t="shared" si="8"/>
        <v>0</v>
      </c>
      <c r="W30" s="4">
        <f t="shared" si="9"/>
        <v>0</v>
      </c>
    </row>
    <row r="31" spans="1:23" ht="15.75">
      <c r="A31" s="2">
        <v>1534</v>
      </c>
      <c r="B31" s="2">
        <v>480</v>
      </c>
      <c r="J31" s="4">
        <f t="shared" si="0"/>
        <v>0</v>
      </c>
      <c r="K31" s="4">
        <f t="shared" si="1"/>
        <v>0</v>
      </c>
      <c r="L31" s="4">
        <f t="shared" si="2"/>
        <v>0</v>
      </c>
      <c r="M31" s="4">
        <f t="shared" si="3"/>
        <v>0</v>
      </c>
      <c r="N31" s="4">
        <f t="shared" si="4"/>
        <v>0</v>
      </c>
      <c r="P31" s="5">
        <f>+'Silver '!D193</f>
        <v>0.39663</v>
      </c>
      <c r="R31" s="4">
        <f t="shared" si="10"/>
        <v>0</v>
      </c>
      <c r="S31" s="4">
        <f t="shared" si="5"/>
        <v>0</v>
      </c>
      <c r="T31" s="4">
        <f t="shared" si="6"/>
        <v>0</v>
      </c>
      <c r="U31" s="4">
        <f t="shared" si="7"/>
        <v>0</v>
      </c>
      <c r="V31" s="4">
        <f t="shared" si="8"/>
        <v>0</v>
      </c>
      <c r="W31" s="4">
        <f t="shared" si="9"/>
        <v>0</v>
      </c>
    </row>
    <row r="32" spans="1:23" ht="15.75">
      <c r="A32" s="2">
        <v>1535</v>
      </c>
      <c r="B32" s="2">
        <v>480</v>
      </c>
      <c r="J32" s="4">
        <f t="shared" si="0"/>
        <v>0</v>
      </c>
      <c r="K32" s="4">
        <f t="shared" si="1"/>
        <v>0</v>
      </c>
      <c r="L32" s="4">
        <f t="shared" si="2"/>
        <v>0</v>
      </c>
      <c r="M32" s="4">
        <f t="shared" si="3"/>
        <v>0</v>
      </c>
      <c r="N32" s="4">
        <f t="shared" si="4"/>
        <v>0</v>
      </c>
      <c r="P32" s="5">
        <f>+'Silver '!D194</f>
        <v>0.39663</v>
      </c>
      <c r="R32" s="4">
        <f t="shared" si="10"/>
        <v>0</v>
      </c>
      <c r="S32" s="4">
        <f t="shared" si="5"/>
        <v>0</v>
      </c>
      <c r="T32" s="4">
        <f t="shared" si="6"/>
        <v>0</v>
      </c>
      <c r="U32" s="4">
        <f t="shared" si="7"/>
        <v>0</v>
      </c>
      <c r="V32" s="4">
        <f t="shared" si="8"/>
        <v>0</v>
      </c>
      <c r="W32" s="4">
        <f t="shared" si="9"/>
        <v>0</v>
      </c>
    </row>
    <row r="33" spans="1:23" ht="15.75">
      <c r="A33" s="2">
        <v>1536</v>
      </c>
      <c r="B33" s="2">
        <v>570</v>
      </c>
      <c r="J33" s="4">
        <f t="shared" si="0"/>
        <v>0</v>
      </c>
      <c r="K33" s="4">
        <f t="shared" si="1"/>
        <v>0</v>
      </c>
      <c r="L33" s="4">
        <f t="shared" si="2"/>
        <v>0</v>
      </c>
      <c r="M33" s="4">
        <f t="shared" si="3"/>
        <v>0</v>
      </c>
      <c r="N33" s="4">
        <f t="shared" si="4"/>
        <v>0</v>
      </c>
      <c r="P33" s="5">
        <f>+'Silver '!D195</f>
        <v>0.39663</v>
      </c>
      <c r="R33" s="4">
        <f t="shared" si="10"/>
        <v>0</v>
      </c>
      <c r="S33" s="4">
        <f t="shared" si="5"/>
        <v>0</v>
      </c>
      <c r="T33" s="4">
        <f t="shared" si="6"/>
        <v>0</v>
      </c>
      <c r="U33" s="4">
        <f t="shared" si="7"/>
        <v>0</v>
      </c>
      <c r="V33" s="4">
        <f t="shared" si="8"/>
        <v>0</v>
      </c>
      <c r="W33" s="4">
        <f t="shared" si="9"/>
        <v>0</v>
      </c>
    </row>
    <row r="34" spans="1:23" ht="15.75">
      <c r="A34" s="2">
        <v>1537</v>
      </c>
      <c r="J34" s="4">
        <f t="shared" si="0"/>
        <v>0</v>
      </c>
      <c r="K34" s="4">
        <f t="shared" si="1"/>
        <v>0</v>
      </c>
      <c r="L34" s="4">
        <f t="shared" si="2"/>
        <v>0</v>
      </c>
      <c r="M34" s="4">
        <f t="shared" si="3"/>
        <v>0</v>
      </c>
      <c r="N34" s="4">
        <f t="shared" si="4"/>
        <v>0</v>
      </c>
      <c r="P34" s="5">
        <f>+'Silver '!D196</f>
        <v>0.39663</v>
      </c>
      <c r="R34" s="4">
        <f t="shared" si="10"/>
        <v>0</v>
      </c>
      <c r="S34" s="4">
        <f t="shared" si="5"/>
        <v>0</v>
      </c>
      <c r="T34" s="4">
        <f t="shared" si="6"/>
        <v>0</v>
      </c>
      <c r="U34" s="4">
        <f t="shared" si="7"/>
        <v>0</v>
      </c>
      <c r="V34" s="4">
        <f t="shared" si="8"/>
        <v>0</v>
      </c>
      <c r="W34" s="4">
        <f t="shared" si="9"/>
        <v>0</v>
      </c>
    </row>
    <row r="35" spans="1:23" ht="15.75">
      <c r="A35" s="2">
        <v>1538</v>
      </c>
      <c r="J35" s="4">
        <f t="shared" si="0"/>
        <v>0</v>
      </c>
      <c r="K35" s="4">
        <f t="shared" si="1"/>
        <v>0</v>
      </c>
      <c r="L35" s="4">
        <f t="shared" si="2"/>
        <v>0</v>
      </c>
      <c r="M35" s="4">
        <f t="shared" si="3"/>
        <v>0</v>
      </c>
      <c r="N35" s="4">
        <f t="shared" si="4"/>
        <v>0</v>
      </c>
      <c r="P35" s="5">
        <f>+'Silver '!D197</f>
        <v>0.39663</v>
      </c>
      <c r="R35" s="4">
        <f t="shared" si="10"/>
        <v>0</v>
      </c>
      <c r="S35" s="4">
        <f t="shared" si="5"/>
        <v>0</v>
      </c>
      <c r="T35" s="4">
        <f t="shared" si="6"/>
        <v>0</v>
      </c>
      <c r="U35" s="4">
        <f t="shared" si="7"/>
        <v>0</v>
      </c>
      <c r="V35" s="4">
        <f t="shared" si="8"/>
        <v>0</v>
      </c>
      <c r="W35" s="4">
        <f t="shared" si="9"/>
        <v>0</v>
      </c>
    </row>
    <row r="36" spans="1:23" ht="15.75">
      <c r="A36" s="2">
        <v>1539</v>
      </c>
      <c r="J36" s="4">
        <f t="shared" si="0"/>
        <v>0</v>
      </c>
      <c r="K36" s="4">
        <f t="shared" si="1"/>
        <v>0</v>
      </c>
      <c r="L36" s="4">
        <f t="shared" si="2"/>
        <v>0</v>
      </c>
      <c r="M36" s="4">
        <f t="shared" si="3"/>
        <v>0</v>
      </c>
      <c r="N36" s="4">
        <f t="shared" si="4"/>
        <v>0</v>
      </c>
      <c r="P36" s="5">
        <f>+'Silver '!D198</f>
        <v>0.39663</v>
      </c>
      <c r="R36" s="4">
        <f t="shared" si="10"/>
        <v>0</v>
      </c>
      <c r="S36" s="4">
        <f t="shared" si="5"/>
        <v>0</v>
      </c>
      <c r="T36" s="4">
        <f t="shared" si="6"/>
        <v>0</v>
      </c>
      <c r="U36" s="4">
        <f t="shared" si="7"/>
        <v>0</v>
      </c>
      <c r="V36" s="4">
        <f t="shared" si="8"/>
        <v>0</v>
      </c>
      <c r="W36" s="4">
        <f t="shared" si="9"/>
        <v>0</v>
      </c>
    </row>
    <row r="37" spans="1:23" ht="15.75">
      <c r="A37" s="2">
        <v>1540</v>
      </c>
      <c r="J37" s="4">
        <f t="shared" si="0"/>
        <v>0</v>
      </c>
      <c r="K37" s="4">
        <f t="shared" si="1"/>
        <v>0</v>
      </c>
      <c r="L37" s="4">
        <f t="shared" si="2"/>
        <v>0</v>
      </c>
      <c r="M37" s="4">
        <f t="shared" si="3"/>
        <v>0</v>
      </c>
      <c r="N37" s="4">
        <f t="shared" si="4"/>
        <v>0</v>
      </c>
      <c r="P37" s="5">
        <f>+'Silver '!D199</f>
        <v>0.39663</v>
      </c>
      <c r="R37" s="4">
        <f t="shared" si="10"/>
        <v>0</v>
      </c>
      <c r="S37" s="4">
        <f t="shared" si="5"/>
        <v>0</v>
      </c>
      <c r="T37" s="4">
        <f t="shared" si="6"/>
        <v>0</v>
      </c>
      <c r="U37" s="4">
        <f t="shared" si="7"/>
        <v>0</v>
      </c>
      <c r="V37" s="4">
        <f t="shared" si="8"/>
        <v>0</v>
      </c>
      <c r="W37" s="4">
        <f t="shared" si="9"/>
        <v>0</v>
      </c>
    </row>
    <row r="38" spans="1:23" ht="15.75">
      <c r="A38" s="2">
        <v>1541</v>
      </c>
      <c r="J38" s="4">
        <f t="shared" si="0"/>
        <v>0</v>
      </c>
      <c r="K38" s="4">
        <f t="shared" si="1"/>
        <v>0</v>
      </c>
      <c r="L38" s="4">
        <f t="shared" si="2"/>
        <v>0</v>
      </c>
      <c r="M38" s="4">
        <f t="shared" si="3"/>
        <v>0</v>
      </c>
      <c r="N38" s="4">
        <f t="shared" si="4"/>
        <v>0</v>
      </c>
      <c r="P38" s="5">
        <f>+'Silver '!D200</f>
        <v>0.39663</v>
      </c>
      <c r="R38" s="4">
        <f t="shared" si="10"/>
        <v>0</v>
      </c>
      <c r="S38" s="4">
        <f t="shared" si="5"/>
        <v>0</v>
      </c>
      <c r="T38" s="4">
        <f t="shared" si="6"/>
        <v>0</v>
      </c>
      <c r="U38" s="4">
        <f t="shared" si="7"/>
        <v>0</v>
      </c>
      <c r="V38" s="4">
        <f t="shared" si="8"/>
        <v>0</v>
      </c>
      <c r="W38" s="4">
        <f t="shared" si="9"/>
        <v>0</v>
      </c>
    </row>
    <row r="39" spans="1:23" ht="15.75">
      <c r="A39" s="2">
        <v>1542</v>
      </c>
      <c r="J39" s="4">
        <f t="shared" si="0"/>
        <v>0</v>
      </c>
      <c r="K39" s="4">
        <f t="shared" si="1"/>
        <v>0</v>
      </c>
      <c r="L39" s="4">
        <f t="shared" si="2"/>
        <v>0</v>
      </c>
      <c r="M39" s="4">
        <f t="shared" si="3"/>
        <v>0</v>
      </c>
      <c r="N39" s="4">
        <f t="shared" si="4"/>
        <v>0</v>
      </c>
      <c r="P39" s="5">
        <f>+'Silver '!D201</f>
        <v>0.3686</v>
      </c>
      <c r="R39" s="4">
        <f t="shared" si="10"/>
        <v>0</v>
      </c>
      <c r="S39" s="4">
        <f t="shared" si="5"/>
        <v>0</v>
      </c>
      <c r="T39" s="4">
        <f t="shared" si="6"/>
        <v>0</v>
      </c>
      <c r="U39" s="4">
        <f t="shared" si="7"/>
        <v>0</v>
      </c>
      <c r="V39" s="4">
        <f t="shared" si="8"/>
        <v>0</v>
      </c>
      <c r="W39" s="4">
        <f t="shared" si="9"/>
        <v>0</v>
      </c>
    </row>
    <row r="40" spans="1:23" ht="15.75">
      <c r="A40" s="2">
        <v>1543</v>
      </c>
      <c r="J40" s="4">
        <f t="shared" si="0"/>
        <v>0</v>
      </c>
      <c r="K40" s="4">
        <f t="shared" si="1"/>
        <v>0</v>
      </c>
      <c r="L40" s="4">
        <f t="shared" si="2"/>
        <v>0</v>
      </c>
      <c r="M40" s="4">
        <f t="shared" si="3"/>
        <v>0</v>
      </c>
      <c r="N40" s="4">
        <f t="shared" si="4"/>
        <v>0</v>
      </c>
      <c r="P40" s="5">
        <f>+'Silver '!D202</f>
        <v>0.3686</v>
      </c>
      <c r="R40" s="4">
        <f t="shared" si="10"/>
        <v>0</v>
      </c>
      <c r="S40" s="4">
        <f t="shared" si="5"/>
        <v>0</v>
      </c>
      <c r="T40" s="4">
        <f t="shared" si="6"/>
        <v>0</v>
      </c>
      <c r="U40" s="4">
        <f t="shared" si="7"/>
        <v>0</v>
      </c>
      <c r="V40" s="4">
        <f t="shared" si="8"/>
        <v>0</v>
      </c>
      <c r="W40" s="4">
        <f t="shared" si="9"/>
        <v>0</v>
      </c>
    </row>
    <row r="41" spans="1:23" ht="15.75">
      <c r="A41" s="2">
        <v>1544</v>
      </c>
      <c r="J41" s="4">
        <f t="shared" si="0"/>
        <v>0</v>
      </c>
      <c r="K41" s="4">
        <f t="shared" si="1"/>
        <v>0</v>
      </c>
      <c r="L41" s="4">
        <f t="shared" si="2"/>
        <v>0</v>
      </c>
      <c r="M41" s="4">
        <f t="shared" si="3"/>
        <v>0</v>
      </c>
      <c r="N41" s="4">
        <f t="shared" si="4"/>
        <v>0</v>
      </c>
      <c r="P41" s="5">
        <f>+'Silver '!D203</f>
        <v>0.3686</v>
      </c>
      <c r="R41" s="4">
        <f t="shared" si="10"/>
        <v>0</v>
      </c>
      <c r="S41" s="4">
        <f t="shared" si="5"/>
        <v>0</v>
      </c>
      <c r="T41" s="4">
        <f t="shared" si="6"/>
        <v>0</v>
      </c>
      <c r="U41" s="4">
        <f t="shared" si="7"/>
        <v>0</v>
      </c>
      <c r="V41" s="4">
        <f t="shared" si="8"/>
        <v>0</v>
      </c>
      <c r="W41" s="4">
        <f t="shared" si="9"/>
        <v>0</v>
      </c>
    </row>
    <row r="42" spans="1:23" ht="15.75">
      <c r="A42" s="2">
        <v>1545</v>
      </c>
      <c r="J42" s="4">
        <f t="shared" si="0"/>
        <v>0</v>
      </c>
      <c r="K42" s="4">
        <f t="shared" si="1"/>
        <v>0</v>
      </c>
      <c r="L42" s="4">
        <f t="shared" si="2"/>
        <v>0</v>
      </c>
      <c r="M42" s="4">
        <f t="shared" si="3"/>
        <v>0</v>
      </c>
      <c r="N42" s="4">
        <f t="shared" si="4"/>
        <v>0</v>
      </c>
      <c r="P42" s="5">
        <f>+'Silver '!D204</f>
        <v>0.3686</v>
      </c>
      <c r="R42" s="4">
        <f t="shared" si="10"/>
        <v>0</v>
      </c>
      <c r="S42" s="4">
        <f t="shared" si="5"/>
        <v>0</v>
      </c>
      <c r="T42" s="4">
        <f t="shared" si="6"/>
        <v>0</v>
      </c>
      <c r="U42" s="4">
        <f t="shared" si="7"/>
        <v>0</v>
      </c>
      <c r="V42" s="4">
        <f t="shared" si="8"/>
        <v>0</v>
      </c>
      <c r="W42" s="4">
        <f t="shared" si="9"/>
        <v>0</v>
      </c>
    </row>
    <row r="43" spans="1:23" ht="15.75">
      <c r="A43" s="2">
        <v>1546</v>
      </c>
      <c r="J43" s="4">
        <f t="shared" si="0"/>
        <v>0</v>
      </c>
      <c r="K43" s="4">
        <f t="shared" si="1"/>
        <v>0</v>
      </c>
      <c r="L43" s="4">
        <f t="shared" si="2"/>
        <v>0</v>
      </c>
      <c r="M43" s="4">
        <f t="shared" si="3"/>
        <v>0</v>
      </c>
      <c r="N43" s="4">
        <f t="shared" si="4"/>
        <v>0</v>
      </c>
      <c r="P43" s="5">
        <f>+'Silver '!D205</f>
        <v>0.3686</v>
      </c>
      <c r="R43" s="4">
        <f t="shared" si="10"/>
        <v>0</v>
      </c>
      <c r="S43" s="4">
        <f t="shared" si="5"/>
        <v>0</v>
      </c>
      <c r="T43" s="4">
        <f t="shared" si="6"/>
        <v>0</v>
      </c>
      <c r="U43" s="4">
        <f t="shared" si="7"/>
        <v>0</v>
      </c>
      <c r="V43" s="4">
        <f t="shared" si="8"/>
        <v>0</v>
      </c>
      <c r="W43" s="4">
        <f t="shared" si="9"/>
        <v>0</v>
      </c>
    </row>
    <row r="44" spans="1:23" ht="15.75">
      <c r="A44" s="2">
        <v>1547</v>
      </c>
      <c r="J44" s="4">
        <f t="shared" si="0"/>
        <v>0</v>
      </c>
      <c r="K44" s="4">
        <f t="shared" si="1"/>
        <v>0</v>
      </c>
      <c r="L44" s="4">
        <f t="shared" si="2"/>
        <v>0</v>
      </c>
      <c r="M44" s="4">
        <f t="shared" si="3"/>
        <v>0</v>
      </c>
      <c r="N44" s="4">
        <f t="shared" si="4"/>
        <v>0</v>
      </c>
      <c r="P44" s="5">
        <f>+'Silver '!D206</f>
        <v>0.3686</v>
      </c>
      <c r="R44" s="4">
        <f t="shared" si="10"/>
        <v>0</v>
      </c>
      <c r="S44" s="4">
        <f t="shared" si="5"/>
        <v>0</v>
      </c>
      <c r="T44" s="4">
        <f t="shared" si="6"/>
        <v>0</v>
      </c>
      <c r="U44" s="4">
        <f t="shared" si="7"/>
        <v>0</v>
      </c>
      <c r="V44" s="4">
        <f t="shared" si="8"/>
        <v>0</v>
      </c>
      <c r="W44" s="4">
        <f t="shared" si="9"/>
        <v>0</v>
      </c>
    </row>
    <row r="45" spans="1:23" ht="15.75">
      <c r="A45" s="2">
        <v>1548</v>
      </c>
      <c r="B45" s="2">
        <v>638</v>
      </c>
      <c r="C45" s="2">
        <v>1.5</v>
      </c>
      <c r="J45" s="4">
        <f t="shared" si="0"/>
        <v>2.6785714285714284</v>
      </c>
      <c r="K45" s="4">
        <f t="shared" si="1"/>
        <v>0</v>
      </c>
      <c r="L45" s="4">
        <f t="shared" si="2"/>
        <v>0</v>
      </c>
      <c r="M45" s="4">
        <f t="shared" si="3"/>
        <v>0</v>
      </c>
      <c r="N45" s="4">
        <f t="shared" si="4"/>
        <v>0</v>
      </c>
      <c r="P45" s="5">
        <f>+'Silver '!D207</f>
        <v>0.3686</v>
      </c>
      <c r="R45" s="4">
        <f t="shared" si="10"/>
        <v>0</v>
      </c>
      <c r="S45" s="4">
        <f t="shared" si="5"/>
        <v>0.9873214285714285</v>
      </c>
      <c r="T45" s="4">
        <f t="shared" si="6"/>
        <v>0</v>
      </c>
      <c r="U45" s="4">
        <f t="shared" si="7"/>
        <v>0</v>
      </c>
      <c r="V45" s="4">
        <f t="shared" si="8"/>
        <v>0</v>
      </c>
      <c r="W45" s="4">
        <f t="shared" si="9"/>
        <v>0</v>
      </c>
    </row>
    <row r="46" spans="1:23" ht="15.75">
      <c r="A46" s="2">
        <v>1549</v>
      </c>
      <c r="B46" s="2">
        <v>645</v>
      </c>
      <c r="C46" s="2">
        <v>1.5</v>
      </c>
      <c r="J46" s="4">
        <f t="shared" si="0"/>
        <v>2.6785714285714284</v>
      </c>
      <c r="K46" s="4">
        <f t="shared" si="1"/>
        <v>0</v>
      </c>
      <c r="L46" s="4">
        <f t="shared" si="2"/>
        <v>0</v>
      </c>
      <c r="M46" s="4">
        <f t="shared" si="3"/>
        <v>0</v>
      </c>
      <c r="N46" s="4">
        <f t="shared" si="4"/>
        <v>0</v>
      </c>
      <c r="P46" s="5">
        <f>+'Silver '!D208</f>
        <v>0.3686</v>
      </c>
      <c r="R46" s="4">
        <f t="shared" si="10"/>
        <v>0</v>
      </c>
      <c r="S46" s="4">
        <f t="shared" si="5"/>
        <v>0.9873214285714285</v>
      </c>
      <c r="T46" s="4">
        <f t="shared" si="6"/>
        <v>0</v>
      </c>
      <c r="U46" s="4">
        <f t="shared" si="7"/>
        <v>0</v>
      </c>
      <c r="V46" s="4">
        <f t="shared" si="8"/>
        <v>0</v>
      </c>
      <c r="W46" s="4">
        <f t="shared" si="9"/>
        <v>0</v>
      </c>
    </row>
    <row r="47" spans="1:23" ht="15.75">
      <c r="A47" s="2">
        <v>1550</v>
      </c>
      <c r="B47" s="2">
        <v>615</v>
      </c>
      <c r="J47" s="4">
        <f t="shared" si="0"/>
        <v>0</v>
      </c>
      <c r="K47" s="4">
        <f t="shared" si="1"/>
        <v>0</v>
      </c>
      <c r="L47" s="4">
        <f t="shared" si="2"/>
        <v>0</v>
      </c>
      <c r="M47" s="4">
        <f t="shared" si="3"/>
        <v>0</v>
      </c>
      <c r="N47" s="4">
        <f t="shared" si="4"/>
        <v>0</v>
      </c>
      <c r="P47" s="5">
        <f>+'Silver '!D209</f>
        <v>0.3686</v>
      </c>
      <c r="R47" s="4">
        <f t="shared" si="10"/>
        <v>0</v>
      </c>
      <c r="S47" s="4">
        <f t="shared" si="5"/>
        <v>0</v>
      </c>
      <c r="T47" s="4">
        <f t="shared" si="6"/>
        <v>0</v>
      </c>
      <c r="U47" s="4">
        <f t="shared" si="7"/>
        <v>0</v>
      </c>
      <c r="V47" s="4">
        <f t="shared" si="8"/>
        <v>0</v>
      </c>
      <c r="W47" s="4">
        <f t="shared" si="9"/>
        <v>0</v>
      </c>
    </row>
    <row r="48" spans="1:23" ht="15.75">
      <c r="A48" s="2">
        <v>1551</v>
      </c>
      <c r="J48" s="4">
        <f t="shared" si="0"/>
        <v>0</v>
      </c>
      <c r="K48" s="4">
        <f t="shared" si="1"/>
        <v>0</v>
      </c>
      <c r="L48" s="4">
        <f t="shared" si="2"/>
        <v>0</v>
      </c>
      <c r="M48" s="4">
        <f t="shared" si="3"/>
        <v>0</v>
      </c>
      <c r="N48" s="4">
        <f t="shared" si="4"/>
        <v>0</v>
      </c>
      <c r="P48" s="5">
        <f>+'Silver '!D210</f>
        <v>0.3686</v>
      </c>
      <c r="R48" s="4">
        <f t="shared" si="10"/>
        <v>0</v>
      </c>
      <c r="S48" s="4">
        <f t="shared" si="5"/>
        <v>0</v>
      </c>
      <c r="T48" s="4">
        <f t="shared" si="6"/>
        <v>0</v>
      </c>
      <c r="U48" s="4">
        <f t="shared" si="7"/>
        <v>0</v>
      </c>
      <c r="V48" s="4">
        <f t="shared" si="8"/>
        <v>0</v>
      </c>
      <c r="W48" s="4">
        <f t="shared" si="9"/>
        <v>0</v>
      </c>
    </row>
    <row r="49" spans="1:23" ht="15.75">
      <c r="A49" s="2">
        <v>1552</v>
      </c>
      <c r="J49" s="4">
        <f t="shared" si="0"/>
        <v>0</v>
      </c>
      <c r="K49" s="4">
        <f t="shared" si="1"/>
        <v>0</v>
      </c>
      <c r="L49" s="4">
        <f t="shared" si="2"/>
        <v>0</v>
      </c>
      <c r="M49" s="4">
        <f t="shared" si="3"/>
        <v>0</v>
      </c>
      <c r="N49" s="4">
        <f t="shared" si="4"/>
        <v>0</v>
      </c>
      <c r="P49" s="5">
        <f>+'Silver '!D211</f>
        <v>0.3686</v>
      </c>
      <c r="R49" s="4">
        <f t="shared" si="10"/>
        <v>0</v>
      </c>
      <c r="S49" s="4">
        <f t="shared" si="5"/>
        <v>0</v>
      </c>
      <c r="T49" s="4">
        <f t="shared" si="6"/>
        <v>0</v>
      </c>
      <c r="U49" s="4">
        <f t="shared" si="7"/>
        <v>0</v>
      </c>
      <c r="V49" s="4">
        <f t="shared" si="8"/>
        <v>0</v>
      </c>
      <c r="W49" s="4">
        <f t="shared" si="9"/>
        <v>0</v>
      </c>
    </row>
    <row r="50" spans="1:23" ht="15.75">
      <c r="A50" s="2">
        <v>1553</v>
      </c>
      <c r="C50" s="2">
        <v>1.5</v>
      </c>
      <c r="J50" s="4">
        <f t="shared" si="0"/>
        <v>2.6785714285714284</v>
      </c>
      <c r="K50" s="4">
        <f t="shared" si="1"/>
        <v>0</v>
      </c>
      <c r="L50" s="4">
        <f t="shared" si="2"/>
        <v>0</v>
      </c>
      <c r="M50" s="4">
        <f t="shared" si="3"/>
        <v>0</v>
      </c>
      <c r="N50" s="4">
        <f t="shared" si="4"/>
        <v>0</v>
      </c>
      <c r="P50" s="5">
        <f>+'Silver '!D212</f>
        <v>0.3686</v>
      </c>
      <c r="R50" s="4">
        <f t="shared" si="10"/>
        <v>0</v>
      </c>
      <c r="S50" s="4">
        <f t="shared" si="5"/>
        <v>0.9873214285714285</v>
      </c>
      <c r="T50" s="4">
        <f t="shared" si="6"/>
        <v>0</v>
      </c>
      <c r="U50" s="4">
        <f t="shared" si="7"/>
        <v>0</v>
      </c>
      <c r="V50" s="4">
        <f t="shared" si="8"/>
        <v>0</v>
      </c>
      <c r="W50" s="4">
        <f t="shared" si="9"/>
        <v>0</v>
      </c>
    </row>
    <row r="51" spans="1:23" ht="15.75">
      <c r="A51" s="2">
        <v>1554</v>
      </c>
      <c r="B51" s="2">
        <v>840</v>
      </c>
      <c r="J51" s="4">
        <f t="shared" si="0"/>
        <v>0</v>
      </c>
      <c r="K51" s="4">
        <f t="shared" si="1"/>
        <v>0</v>
      </c>
      <c r="L51" s="4">
        <f t="shared" si="2"/>
        <v>0</v>
      </c>
      <c r="M51" s="4">
        <f t="shared" si="3"/>
        <v>0</v>
      </c>
      <c r="N51" s="4">
        <f t="shared" si="4"/>
        <v>0</v>
      </c>
      <c r="P51" s="5">
        <f>+'Silver '!D213</f>
        <v>0.3686</v>
      </c>
      <c r="R51" s="4">
        <f t="shared" si="10"/>
        <v>0</v>
      </c>
      <c r="S51" s="4">
        <f t="shared" si="5"/>
        <v>0</v>
      </c>
      <c r="T51" s="4">
        <f t="shared" si="6"/>
        <v>0</v>
      </c>
      <c r="U51" s="4">
        <f t="shared" si="7"/>
        <v>0</v>
      </c>
      <c r="V51" s="4">
        <f t="shared" si="8"/>
        <v>0</v>
      </c>
      <c r="W51" s="4">
        <f t="shared" si="9"/>
        <v>0</v>
      </c>
    </row>
    <row r="52" spans="1:23" ht="15.75">
      <c r="A52" s="2">
        <v>1555</v>
      </c>
      <c r="B52" s="2">
        <v>780</v>
      </c>
      <c r="C52" s="2">
        <v>1.5</v>
      </c>
      <c r="E52" s="2">
        <v>1.75</v>
      </c>
      <c r="J52" s="4">
        <f t="shared" si="0"/>
        <v>2.6785714285714284</v>
      </c>
      <c r="K52" s="4">
        <f t="shared" si="1"/>
        <v>0</v>
      </c>
      <c r="L52" s="4">
        <f t="shared" si="2"/>
        <v>3.1249999999999996</v>
      </c>
      <c r="M52" s="4">
        <f t="shared" si="3"/>
        <v>0</v>
      </c>
      <c r="N52" s="4">
        <f t="shared" si="4"/>
        <v>0</v>
      </c>
      <c r="P52" s="5">
        <f>+'Silver '!D214</f>
        <v>0.3686</v>
      </c>
      <c r="R52" s="4">
        <f t="shared" si="10"/>
        <v>0</v>
      </c>
      <c r="S52" s="4">
        <f t="shared" si="5"/>
        <v>0.9873214285714285</v>
      </c>
      <c r="T52" s="4">
        <f t="shared" si="6"/>
        <v>0</v>
      </c>
      <c r="U52" s="4">
        <f t="shared" si="7"/>
        <v>1.1518749999999998</v>
      </c>
      <c r="V52" s="4">
        <f t="shared" si="8"/>
        <v>0</v>
      </c>
      <c r="W52" s="4">
        <f t="shared" si="9"/>
        <v>0</v>
      </c>
    </row>
    <row r="53" spans="1:23" ht="15.75">
      <c r="A53" s="2">
        <v>1556</v>
      </c>
      <c r="B53" s="2">
        <v>780</v>
      </c>
      <c r="J53" s="4">
        <f t="shared" si="0"/>
        <v>0</v>
      </c>
      <c r="K53" s="4">
        <f t="shared" si="1"/>
        <v>0</v>
      </c>
      <c r="L53" s="4">
        <f t="shared" si="2"/>
        <v>0</v>
      </c>
      <c r="M53" s="4">
        <f t="shared" si="3"/>
        <v>0</v>
      </c>
      <c r="N53" s="4">
        <f t="shared" si="4"/>
        <v>0</v>
      </c>
      <c r="P53" s="5">
        <f>+'Silver '!D215</f>
        <v>0.3686</v>
      </c>
      <c r="R53" s="4">
        <f t="shared" si="10"/>
        <v>0</v>
      </c>
      <c r="S53" s="4">
        <f t="shared" si="5"/>
        <v>0</v>
      </c>
      <c r="T53" s="4">
        <f t="shared" si="6"/>
        <v>0</v>
      </c>
      <c r="U53" s="4">
        <f t="shared" si="7"/>
        <v>0</v>
      </c>
      <c r="V53" s="4">
        <f t="shared" si="8"/>
        <v>0</v>
      </c>
      <c r="W53" s="4">
        <f t="shared" si="9"/>
        <v>0</v>
      </c>
    </row>
    <row r="54" spans="1:23" ht="15.75">
      <c r="A54" s="2">
        <v>1557</v>
      </c>
      <c r="C54" s="2">
        <v>1.5</v>
      </c>
      <c r="J54" s="4">
        <f t="shared" si="0"/>
        <v>2.6785714285714284</v>
      </c>
      <c r="K54" s="4">
        <f t="shared" si="1"/>
        <v>0</v>
      </c>
      <c r="L54" s="4">
        <f t="shared" si="2"/>
        <v>0</v>
      </c>
      <c r="M54" s="4">
        <f t="shared" si="3"/>
        <v>0</v>
      </c>
      <c r="N54" s="4">
        <f t="shared" si="4"/>
        <v>0</v>
      </c>
      <c r="P54" s="5">
        <f>+'Silver '!D216</f>
        <v>0.3686</v>
      </c>
      <c r="R54" s="4">
        <f t="shared" si="10"/>
        <v>0</v>
      </c>
      <c r="S54" s="4">
        <f t="shared" si="5"/>
        <v>0.9873214285714285</v>
      </c>
      <c r="T54" s="4">
        <f t="shared" si="6"/>
        <v>0</v>
      </c>
      <c r="U54" s="4">
        <f t="shared" si="7"/>
        <v>0</v>
      </c>
      <c r="V54" s="4">
        <f t="shared" si="8"/>
        <v>0</v>
      </c>
      <c r="W54" s="4">
        <f t="shared" si="9"/>
        <v>0</v>
      </c>
    </row>
    <row r="55" spans="1:23" ht="15.75">
      <c r="A55" s="2">
        <v>1558</v>
      </c>
      <c r="B55" s="2">
        <v>542</v>
      </c>
      <c r="C55" s="2">
        <v>1.5</v>
      </c>
      <c r="J55" s="4">
        <f t="shared" si="0"/>
        <v>2.6785714285714284</v>
      </c>
      <c r="K55" s="4">
        <f t="shared" si="1"/>
        <v>0</v>
      </c>
      <c r="L55" s="4">
        <f t="shared" si="2"/>
        <v>0</v>
      </c>
      <c r="M55" s="4">
        <f t="shared" si="3"/>
        <v>0</v>
      </c>
      <c r="N55" s="4">
        <f t="shared" si="4"/>
        <v>0</v>
      </c>
      <c r="P55" s="5">
        <f>+'Silver '!D217</f>
        <v>0.3686</v>
      </c>
      <c r="R55" s="4">
        <f t="shared" si="10"/>
        <v>0</v>
      </c>
      <c r="S55" s="4">
        <f t="shared" si="5"/>
        <v>0.9873214285714285</v>
      </c>
      <c r="T55" s="4">
        <f t="shared" si="6"/>
        <v>0</v>
      </c>
      <c r="U55" s="4">
        <f t="shared" si="7"/>
        <v>0</v>
      </c>
      <c r="V55" s="4">
        <f t="shared" si="8"/>
        <v>0</v>
      </c>
      <c r="W55" s="4">
        <f t="shared" si="9"/>
        <v>0</v>
      </c>
    </row>
    <row r="56" spans="1:23" ht="15.75">
      <c r="A56" s="2">
        <v>1559</v>
      </c>
      <c r="B56" s="2">
        <v>645</v>
      </c>
      <c r="C56" s="2">
        <v>1.5</v>
      </c>
      <c r="J56" s="4">
        <f t="shared" si="0"/>
        <v>2.6785714285714284</v>
      </c>
      <c r="K56" s="4">
        <f t="shared" si="1"/>
        <v>0</v>
      </c>
      <c r="L56" s="4">
        <f t="shared" si="2"/>
        <v>0</v>
      </c>
      <c r="M56" s="4">
        <f t="shared" si="3"/>
        <v>0</v>
      </c>
      <c r="N56" s="4">
        <f t="shared" si="4"/>
        <v>0</v>
      </c>
      <c r="P56" s="5">
        <f>+'Silver '!D218</f>
        <v>0.3686</v>
      </c>
      <c r="R56" s="4">
        <f t="shared" si="10"/>
        <v>0</v>
      </c>
      <c r="S56" s="4">
        <f t="shared" si="5"/>
        <v>0.9873214285714285</v>
      </c>
      <c r="T56" s="4">
        <f t="shared" si="6"/>
        <v>0</v>
      </c>
      <c r="U56" s="4">
        <f t="shared" si="7"/>
        <v>0</v>
      </c>
      <c r="V56" s="4">
        <f t="shared" si="8"/>
        <v>0</v>
      </c>
      <c r="W56" s="4">
        <f t="shared" si="9"/>
        <v>0</v>
      </c>
    </row>
    <row r="57" spans="1:23" ht="15.75">
      <c r="A57" s="2">
        <v>1560</v>
      </c>
      <c r="J57" s="4">
        <f t="shared" si="0"/>
        <v>0</v>
      </c>
      <c r="K57" s="4">
        <f t="shared" si="1"/>
        <v>0</v>
      </c>
      <c r="L57" s="4">
        <f t="shared" si="2"/>
        <v>0</v>
      </c>
      <c r="M57" s="4">
        <f t="shared" si="3"/>
        <v>0</v>
      </c>
      <c r="N57" s="4">
        <f t="shared" si="4"/>
        <v>0</v>
      </c>
      <c r="P57" s="5">
        <f>+'Silver '!D219</f>
        <v>0.3686</v>
      </c>
      <c r="R57" s="4">
        <f t="shared" si="10"/>
        <v>0</v>
      </c>
      <c r="S57" s="4">
        <f t="shared" si="5"/>
        <v>0</v>
      </c>
      <c r="T57" s="4">
        <f t="shared" si="6"/>
        <v>0</v>
      </c>
      <c r="U57" s="4">
        <f t="shared" si="7"/>
        <v>0</v>
      </c>
      <c r="V57" s="4">
        <f t="shared" si="8"/>
        <v>0</v>
      </c>
      <c r="W57" s="4">
        <f t="shared" si="9"/>
        <v>0</v>
      </c>
    </row>
    <row r="58" spans="1:23" ht="15.75">
      <c r="A58" s="2">
        <v>1561</v>
      </c>
      <c r="J58" s="4">
        <f t="shared" si="0"/>
        <v>0</v>
      </c>
      <c r="K58" s="4">
        <f t="shared" si="1"/>
        <v>0</v>
      </c>
      <c r="L58" s="4">
        <f t="shared" si="2"/>
        <v>0</v>
      </c>
      <c r="M58" s="4">
        <f t="shared" si="3"/>
        <v>0</v>
      </c>
      <c r="N58" s="4">
        <f t="shared" si="4"/>
        <v>0</v>
      </c>
      <c r="P58" s="5">
        <f>+'Silver '!D220</f>
        <v>0.3686</v>
      </c>
      <c r="R58" s="4">
        <f t="shared" si="10"/>
        <v>0</v>
      </c>
      <c r="S58" s="4">
        <f t="shared" si="5"/>
        <v>0</v>
      </c>
      <c r="T58" s="4">
        <f t="shared" si="6"/>
        <v>0</v>
      </c>
      <c r="U58" s="4">
        <f t="shared" si="7"/>
        <v>0</v>
      </c>
      <c r="V58" s="4">
        <f t="shared" si="8"/>
        <v>0</v>
      </c>
      <c r="W58" s="4">
        <f t="shared" si="9"/>
        <v>0</v>
      </c>
    </row>
    <row r="59" spans="1:23" ht="15.75">
      <c r="A59" s="2">
        <v>1562</v>
      </c>
      <c r="J59" s="4">
        <f t="shared" si="0"/>
        <v>0</v>
      </c>
      <c r="K59" s="4">
        <f t="shared" si="1"/>
        <v>0</v>
      </c>
      <c r="L59" s="4">
        <f t="shared" si="2"/>
        <v>0</v>
      </c>
      <c r="M59" s="4">
        <f t="shared" si="3"/>
        <v>0</v>
      </c>
      <c r="N59" s="4">
        <f t="shared" si="4"/>
        <v>0</v>
      </c>
      <c r="P59" s="5">
        <f>+'Silver '!D221</f>
        <v>0.37913</v>
      </c>
      <c r="R59" s="4">
        <f t="shared" si="10"/>
        <v>0</v>
      </c>
      <c r="S59" s="4">
        <f t="shared" si="5"/>
        <v>0</v>
      </c>
      <c r="T59" s="4">
        <f t="shared" si="6"/>
        <v>0</v>
      </c>
      <c r="U59" s="4">
        <f t="shared" si="7"/>
        <v>0</v>
      </c>
      <c r="V59" s="4">
        <f t="shared" si="8"/>
        <v>0</v>
      </c>
      <c r="W59" s="4">
        <f t="shared" si="9"/>
        <v>0</v>
      </c>
    </row>
    <row r="60" spans="1:23" ht="15.75">
      <c r="A60" s="2">
        <v>1563</v>
      </c>
      <c r="B60" s="2">
        <v>735</v>
      </c>
      <c r="C60" s="2">
        <v>1.5</v>
      </c>
      <c r="D60" s="2">
        <v>7</v>
      </c>
      <c r="E60" s="2">
        <v>4</v>
      </c>
      <c r="J60" s="4">
        <f t="shared" si="0"/>
        <v>2.6785714285714284</v>
      </c>
      <c r="K60" s="4">
        <f t="shared" si="1"/>
        <v>7</v>
      </c>
      <c r="L60" s="4">
        <f t="shared" si="2"/>
        <v>7.142857142857142</v>
      </c>
      <c r="M60" s="4">
        <f t="shared" si="3"/>
        <v>0</v>
      </c>
      <c r="N60" s="4">
        <f t="shared" si="4"/>
        <v>0</v>
      </c>
      <c r="P60" s="5">
        <f>+'Silver '!D222</f>
        <v>0.37913</v>
      </c>
      <c r="R60" s="4">
        <f t="shared" si="10"/>
        <v>0</v>
      </c>
      <c r="S60" s="4">
        <f t="shared" si="5"/>
        <v>1.0155267857142858</v>
      </c>
      <c r="T60" s="4">
        <f t="shared" si="6"/>
        <v>2.65391</v>
      </c>
      <c r="U60" s="4">
        <f t="shared" si="7"/>
        <v>2.7080714285714285</v>
      </c>
      <c r="V60" s="4">
        <f t="shared" si="8"/>
        <v>0</v>
      </c>
      <c r="W60" s="4">
        <f t="shared" si="9"/>
        <v>0</v>
      </c>
    </row>
    <row r="61" spans="1:23" ht="15.75">
      <c r="A61" s="2">
        <v>1564</v>
      </c>
      <c r="J61" s="4">
        <f t="shared" si="0"/>
        <v>0</v>
      </c>
      <c r="K61" s="4">
        <f t="shared" si="1"/>
        <v>0</v>
      </c>
      <c r="L61" s="4">
        <f t="shared" si="2"/>
        <v>0</v>
      </c>
      <c r="M61" s="4">
        <f t="shared" si="3"/>
        <v>0</v>
      </c>
      <c r="N61" s="4">
        <f t="shared" si="4"/>
        <v>0</v>
      </c>
      <c r="P61" s="5">
        <f>+'Silver '!D223</f>
        <v>0.37913</v>
      </c>
      <c r="R61" s="4">
        <f t="shared" si="10"/>
        <v>0</v>
      </c>
      <c r="S61" s="4">
        <f t="shared" si="5"/>
        <v>0</v>
      </c>
      <c r="T61" s="4">
        <f t="shared" si="6"/>
        <v>0</v>
      </c>
      <c r="U61" s="4">
        <f t="shared" si="7"/>
        <v>0</v>
      </c>
      <c r="V61" s="4">
        <f t="shared" si="8"/>
        <v>0</v>
      </c>
      <c r="W61" s="4">
        <f t="shared" si="9"/>
        <v>0</v>
      </c>
    </row>
    <row r="62" spans="1:23" ht="15.75">
      <c r="A62" s="2">
        <v>1565</v>
      </c>
      <c r="B62" s="2">
        <v>816</v>
      </c>
      <c r="C62" s="2">
        <v>1.32</v>
      </c>
      <c r="J62" s="4">
        <f t="shared" si="0"/>
        <v>2.357142857142857</v>
      </c>
      <c r="K62" s="4">
        <f t="shared" si="1"/>
        <v>0</v>
      </c>
      <c r="L62" s="4">
        <f t="shared" si="2"/>
        <v>0</v>
      </c>
      <c r="M62" s="4">
        <f t="shared" si="3"/>
        <v>0</v>
      </c>
      <c r="N62" s="4">
        <f t="shared" si="4"/>
        <v>0</v>
      </c>
      <c r="P62" s="5">
        <f>+'Silver '!D224</f>
        <v>0.37913</v>
      </c>
      <c r="R62" s="4">
        <f t="shared" si="10"/>
        <v>0</v>
      </c>
      <c r="S62" s="4">
        <f t="shared" si="5"/>
        <v>0.8936635714285716</v>
      </c>
      <c r="T62" s="4">
        <f t="shared" si="6"/>
        <v>0</v>
      </c>
      <c r="U62" s="4">
        <f t="shared" si="7"/>
        <v>0</v>
      </c>
      <c r="V62" s="4">
        <f t="shared" si="8"/>
        <v>0</v>
      </c>
      <c r="W62" s="4">
        <f t="shared" si="9"/>
        <v>0</v>
      </c>
    </row>
    <row r="63" spans="1:23" ht="15.75">
      <c r="A63" s="2">
        <v>1566</v>
      </c>
      <c r="B63" s="2">
        <v>870</v>
      </c>
      <c r="C63" s="2">
        <v>1.5</v>
      </c>
      <c r="D63" s="2">
        <v>8.33</v>
      </c>
      <c r="J63" s="4">
        <f t="shared" si="0"/>
        <v>2.6785714285714284</v>
      </c>
      <c r="K63" s="4">
        <f t="shared" si="1"/>
        <v>8.33</v>
      </c>
      <c r="L63" s="4">
        <f t="shared" si="2"/>
        <v>0</v>
      </c>
      <c r="M63" s="4">
        <f t="shared" si="3"/>
        <v>0</v>
      </c>
      <c r="N63" s="4">
        <f t="shared" si="4"/>
        <v>0</v>
      </c>
      <c r="P63" s="5">
        <f>+'Silver '!D225</f>
        <v>0.37913</v>
      </c>
      <c r="R63" s="4">
        <f t="shared" si="10"/>
        <v>0</v>
      </c>
      <c r="S63" s="4">
        <f t="shared" si="5"/>
        <v>1.0155267857142858</v>
      </c>
      <c r="T63" s="4">
        <f t="shared" si="6"/>
        <v>3.1581529</v>
      </c>
      <c r="U63" s="4">
        <f t="shared" si="7"/>
        <v>0</v>
      </c>
      <c r="V63" s="4">
        <f t="shared" si="8"/>
        <v>0</v>
      </c>
      <c r="W63" s="4">
        <f t="shared" si="9"/>
        <v>0</v>
      </c>
    </row>
    <row r="64" spans="1:23" ht="15.75">
      <c r="A64" s="2">
        <v>1567</v>
      </c>
      <c r="B64" s="2">
        <v>828</v>
      </c>
      <c r="C64" s="2">
        <v>1.5</v>
      </c>
      <c r="D64" s="2">
        <v>8.36</v>
      </c>
      <c r="E64" s="2">
        <v>3.5</v>
      </c>
      <c r="J64" s="4">
        <f t="shared" si="0"/>
        <v>2.6785714285714284</v>
      </c>
      <c r="K64" s="4">
        <f t="shared" si="1"/>
        <v>8.36</v>
      </c>
      <c r="L64" s="4">
        <f t="shared" si="2"/>
        <v>6.249999999999999</v>
      </c>
      <c r="M64" s="4">
        <f t="shared" si="3"/>
        <v>0</v>
      </c>
      <c r="N64" s="4">
        <f t="shared" si="4"/>
        <v>0</v>
      </c>
      <c r="P64" s="5">
        <f>+'Silver '!D226</f>
        <v>0.37913</v>
      </c>
      <c r="R64" s="4">
        <f t="shared" si="10"/>
        <v>0</v>
      </c>
      <c r="S64" s="4">
        <f t="shared" si="5"/>
        <v>1.0155267857142858</v>
      </c>
      <c r="T64" s="4">
        <f t="shared" si="6"/>
        <v>3.1695268</v>
      </c>
      <c r="U64" s="4">
        <f t="shared" si="7"/>
        <v>2.3695625</v>
      </c>
      <c r="V64" s="4">
        <f t="shared" si="8"/>
        <v>0</v>
      </c>
      <c r="W64" s="4">
        <f t="shared" si="9"/>
        <v>0</v>
      </c>
    </row>
    <row r="65" spans="1:23" ht="15.75">
      <c r="A65" s="2">
        <v>1568</v>
      </c>
      <c r="B65" s="2">
        <v>960</v>
      </c>
      <c r="C65" s="2">
        <v>1.5</v>
      </c>
      <c r="D65" s="2">
        <v>10</v>
      </c>
      <c r="E65" s="2">
        <v>3.5</v>
      </c>
      <c r="J65" s="4">
        <f t="shared" si="0"/>
        <v>2.6785714285714284</v>
      </c>
      <c r="K65" s="4">
        <f t="shared" si="1"/>
        <v>10</v>
      </c>
      <c r="L65" s="4">
        <f t="shared" si="2"/>
        <v>6.249999999999999</v>
      </c>
      <c r="M65" s="4">
        <f t="shared" si="3"/>
        <v>0</v>
      </c>
      <c r="N65" s="4">
        <f t="shared" si="4"/>
        <v>0</v>
      </c>
      <c r="P65" s="5">
        <f>+'Silver '!D227</f>
        <v>0.37913</v>
      </c>
      <c r="R65" s="4">
        <f t="shared" si="10"/>
        <v>0</v>
      </c>
      <c r="S65" s="4">
        <f t="shared" si="5"/>
        <v>1.0155267857142858</v>
      </c>
      <c r="T65" s="4">
        <f t="shared" si="6"/>
        <v>3.7913</v>
      </c>
      <c r="U65" s="4">
        <f t="shared" si="7"/>
        <v>2.3695625</v>
      </c>
      <c r="V65" s="4">
        <f t="shared" si="8"/>
        <v>0</v>
      </c>
      <c r="W65" s="4">
        <f t="shared" si="9"/>
        <v>0</v>
      </c>
    </row>
    <row r="66" spans="1:23" ht="15.75">
      <c r="A66" s="2">
        <v>1569</v>
      </c>
      <c r="B66" s="2">
        <v>990</v>
      </c>
      <c r="C66" s="2">
        <v>1.49</v>
      </c>
      <c r="E66" s="2">
        <v>3.5</v>
      </c>
      <c r="J66" s="4">
        <f t="shared" si="0"/>
        <v>2.6607142857142856</v>
      </c>
      <c r="K66" s="4">
        <f t="shared" si="1"/>
        <v>0</v>
      </c>
      <c r="L66" s="4">
        <f t="shared" si="2"/>
        <v>6.249999999999999</v>
      </c>
      <c r="M66" s="4">
        <f t="shared" si="3"/>
        <v>0</v>
      </c>
      <c r="N66" s="4">
        <f t="shared" si="4"/>
        <v>0</v>
      </c>
      <c r="P66" s="5">
        <f>+'Silver '!D228</f>
        <v>0.37913</v>
      </c>
      <c r="R66" s="4">
        <f t="shared" si="10"/>
        <v>0</v>
      </c>
      <c r="S66" s="4">
        <f t="shared" si="5"/>
        <v>1.008756607142857</v>
      </c>
      <c r="T66" s="4">
        <f t="shared" si="6"/>
        <v>0</v>
      </c>
      <c r="U66" s="4">
        <f t="shared" si="7"/>
        <v>2.3695625</v>
      </c>
      <c r="V66" s="4">
        <f t="shared" si="8"/>
        <v>0</v>
      </c>
      <c r="W66" s="4">
        <f t="shared" si="9"/>
        <v>0</v>
      </c>
    </row>
    <row r="67" spans="1:23" ht="15.75">
      <c r="A67" s="2">
        <v>1570</v>
      </c>
      <c r="B67" s="2">
        <v>960</v>
      </c>
      <c r="C67" s="2">
        <v>1.5</v>
      </c>
      <c r="D67" s="2">
        <v>6.63</v>
      </c>
      <c r="E67" s="2">
        <v>3</v>
      </c>
      <c r="J67" s="4">
        <f t="shared" si="0"/>
        <v>2.6785714285714284</v>
      </c>
      <c r="K67" s="4">
        <f t="shared" si="1"/>
        <v>6.63</v>
      </c>
      <c r="L67" s="4">
        <f t="shared" si="2"/>
        <v>5.357142857142857</v>
      </c>
      <c r="M67" s="4">
        <f t="shared" si="3"/>
        <v>0</v>
      </c>
      <c r="N67" s="4">
        <f t="shared" si="4"/>
        <v>0</v>
      </c>
      <c r="P67" s="5">
        <f>+'Silver '!D229</f>
        <v>0.37913</v>
      </c>
      <c r="R67" s="4">
        <f t="shared" si="10"/>
        <v>0</v>
      </c>
      <c r="S67" s="4">
        <f t="shared" si="5"/>
        <v>1.0155267857142858</v>
      </c>
      <c r="T67" s="4">
        <f t="shared" si="6"/>
        <v>2.5136319</v>
      </c>
      <c r="U67" s="4">
        <f t="shared" si="7"/>
        <v>2.0310535714285716</v>
      </c>
      <c r="V67" s="4">
        <f t="shared" si="8"/>
        <v>0</v>
      </c>
      <c r="W67" s="4">
        <f t="shared" si="9"/>
        <v>0</v>
      </c>
    </row>
    <row r="68" spans="1:23" ht="15.75">
      <c r="A68" s="2">
        <v>1571</v>
      </c>
      <c r="B68" s="2">
        <v>990</v>
      </c>
      <c r="C68" s="2">
        <v>1.66</v>
      </c>
      <c r="D68" s="2">
        <v>14.67</v>
      </c>
      <c r="J68" s="4">
        <f t="shared" si="0"/>
        <v>2.964285714285714</v>
      </c>
      <c r="K68" s="4">
        <f t="shared" si="1"/>
        <v>14.67</v>
      </c>
      <c r="L68" s="4">
        <f t="shared" si="2"/>
        <v>0</v>
      </c>
      <c r="M68" s="4">
        <f t="shared" si="3"/>
        <v>0</v>
      </c>
      <c r="N68" s="4">
        <f t="shared" si="4"/>
        <v>0</v>
      </c>
      <c r="P68" s="5">
        <f>+'Silver '!D230</f>
        <v>0.3683</v>
      </c>
      <c r="R68" s="4">
        <f t="shared" si="10"/>
        <v>0</v>
      </c>
      <c r="S68" s="4">
        <f t="shared" si="5"/>
        <v>1.0917464285714285</v>
      </c>
      <c r="T68" s="4">
        <f t="shared" si="6"/>
        <v>5.402961</v>
      </c>
      <c r="U68" s="4">
        <f t="shared" si="7"/>
        <v>0</v>
      </c>
      <c r="V68" s="4">
        <f t="shared" si="8"/>
        <v>0</v>
      </c>
      <c r="W68" s="4">
        <f t="shared" si="9"/>
        <v>0</v>
      </c>
    </row>
    <row r="69" spans="1:23" ht="15.75">
      <c r="A69" s="2">
        <v>1572</v>
      </c>
      <c r="B69" s="2">
        <v>960</v>
      </c>
      <c r="J69" s="4">
        <f t="shared" si="0"/>
        <v>0</v>
      </c>
      <c r="K69" s="4">
        <f t="shared" si="1"/>
        <v>0</v>
      </c>
      <c r="L69" s="4">
        <f t="shared" si="2"/>
        <v>0</v>
      </c>
      <c r="M69" s="4">
        <f t="shared" si="3"/>
        <v>0</v>
      </c>
      <c r="N69" s="4">
        <f t="shared" si="4"/>
        <v>0</v>
      </c>
      <c r="P69" s="5">
        <f>+'Silver '!D231</f>
        <v>0.3683</v>
      </c>
      <c r="R69" s="4">
        <f t="shared" si="10"/>
        <v>0</v>
      </c>
      <c r="S69" s="4">
        <f t="shared" si="5"/>
        <v>0</v>
      </c>
      <c r="T69" s="4">
        <f t="shared" si="6"/>
        <v>0</v>
      </c>
      <c r="U69" s="4">
        <f t="shared" si="7"/>
        <v>0</v>
      </c>
      <c r="V69" s="4">
        <f t="shared" si="8"/>
        <v>0</v>
      </c>
      <c r="W69" s="4">
        <f t="shared" si="9"/>
        <v>0</v>
      </c>
    </row>
    <row r="70" spans="1:23" ht="15.75">
      <c r="A70" s="2">
        <v>1573</v>
      </c>
      <c r="B70" s="2">
        <v>1050</v>
      </c>
      <c r="C70" s="2">
        <v>1.75</v>
      </c>
      <c r="J70" s="4">
        <f t="shared" si="0"/>
        <v>3.1249999999999996</v>
      </c>
      <c r="K70" s="4">
        <f t="shared" si="1"/>
        <v>0</v>
      </c>
      <c r="L70" s="4">
        <f t="shared" si="2"/>
        <v>0</v>
      </c>
      <c r="M70" s="4">
        <f t="shared" si="3"/>
        <v>0</v>
      </c>
      <c r="N70" s="4">
        <f t="shared" si="4"/>
        <v>0</v>
      </c>
      <c r="P70" s="5">
        <f>+'Silver '!D232</f>
        <v>0.35807</v>
      </c>
      <c r="R70" s="4">
        <f t="shared" si="10"/>
        <v>0</v>
      </c>
      <c r="S70" s="4">
        <f t="shared" si="5"/>
        <v>1.1189687499999998</v>
      </c>
      <c r="T70" s="4">
        <f t="shared" si="6"/>
        <v>0</v>
      </c>
      <c r="U70" s="4">
        <f t="shared" si="7"/>
        <v>0</v>
      </c>
      <c r="V70" s="4">
        <f t="shared" si="8"/>
        <v>0</v>
      </c>
      <c r="W70" s="4">
        <f t="shared" si="9"/>
        <v>0</v>
      </c>
    </row>
    <row r="71" spans="1:23" ht="15.75">
      <c r="A71" s="2">
        <v>1574</v>
      </c>
      <c r="B71" s="2">
        <v>670</v>
      </c>
      <c r="C71" s="2">
        <v>1.75</v>
      </c>
      <c r="D71" s="2">
        <v>8</v>
      </c>
      <c r="J71" s="4">
        <f t="shared" si="0"/>
        <v>3.1249999999999996</v>
      </c>
      <c r="K71" s="4">
        <f t="shared" si="1"/>
        <v>8</v>
      </c>
      <c r="L71" s="4">
        <f t="shared" si="2"/>
        <v>0</v>
      </c>
      <c r="M71" s="4">
        <f t="shared" si="3"/>
        <v>0</v>
      </c>
      <c r="N71" s="4">
        <f t="shared" si="4"/>
        <v>0</v>
      </c>
      <c r="P71" s="5">
        <f>+'Silver '!D233</f>
        <v>0.34375</v>
      </c>
      <c r="R71" s="4">
        <f t="shared" si="10"/>
        <v>0</v>
      </c>
      <c r="S71" s="4">
        <f t="shared" si="5"/>
        <v>1.0742187499999998</v>
      </c>
      <c r="T71" s="4">
        <f t="shared" si="6"/>
        <v>2.75</v>
      </c>
      <c r="U71" s="4">
        <f t="shared" si="7"/>
        <v>0</v>
      </c>
      <c r="V71" s="4">
        <f t="shared" si="8"/>
        <v>0</v>
      </c>
      <c r="W71" s="4">
        <f t="shared" si="9"/>
        <v>0</v>
      </c>
    </row>
    <row r="72" spans="1:23" ht="15.75">
      <c r="A72" s="2">
        <v>1575</v>
      </c>
      <c r="B72" s="2">
        <v>623</v>
      </c>
      <c r="C72" s="2">
        <v>1.75</v>
      </c>
      <c r="D72" s="2">
        <v>7</v>
      </c>
      <c r="E72" s="2">
        <v>5</v>
      </c>
      <c r="J72" s="4">
        <f t="shared" si="0"/>
        <v>3.1249999999999996</v>
      </c>
      <c r="K72" s="4">
        <f t="shared" si="1"/>
        <v>7</v>
      </c>
      <c r="L72" s="4">
        <f t="shared" si="2"/>
        <v>8.928571428571427</v>
      </c>
      <c r="M72" s="4">
        <f t="shared" si="3"/>
        <v>0</v>
      </c>
      <c r="N72" s="4">
        <f t="shared" si="4"/>
        <v>0</v>
      </c>
      <c r="P72" s="5">
        <f>+'Silver '!D234</f>
        <v>0.34375</v>
      </c>
      <c r="R72" s="4">
        <f t="shared" si="10"/>
        <v>0</v>
      </c>
      <c r="S72" s="4">
        <f t="shared" si="5"/>
        <v>1.0742187499999998</v>
      </c>
      <c r="T72" s="4">
        <f t="shared" si="6"/>
        <v>2.40625</v>
      </c>
      <c r="U72" s="4">
        <f t="shared" si="7"/>
        <v>3.069196428571428</v>
      </c>
      <c r="V72" s="4">
        <f t="shared" si="8"/>
        <v>0</v>
      </c>
      <c r="W72" s="4">
        <f t="shared" si="9"/>
        <v>0</v>
      </c>
    </row>
    <row r="73" spans="1:23" ht="15.75">
      <c r="A73" s="2">
        <v>1576</v>
      </c>
      <c r="B73" s="2">
        <v>660</v>
      </c>
      <c r="C73" s="2">
        <v>1.67</v>
      </c>
      <c r="E73" s="2">
        <v>5</v>
      </c>
      <c r="J73" s="4">
        <f t="shared" si="0"/>
        <v>2.9821428571428568</v>
      </c>
      <c r="K73" s="4">
        <f t="shared" si="1"/>
        <v>0</v>
      </c>
      <c r="L73" s="4">
        <f t="shared" si="2"/>
        <v>8.928571428571427</v>
      </c>
      <c r="M73" s="4">
        <f t="shared" si="3"/>
        <v>0</v>
      </c>
      <c r="N73" s="4">
        <f t="shared" si="4"/>
        <v>0</v>
      </c>
      <c r="P73" s="5">
        <f>+'Silver '!D235</f>
        <v>0.34375</v>
      </c>
      <c r="R73" s="4">
        <f t="shared" si="10"/>
        <v>0</v>
      </c>
      <c r="S73" s="4">
        <f t="shared" si="5"/>
        <v>1.025111607142857</v>
      </c>
      <c r="T73" s="4">
        <f t="shared" si="6"/>
        <v>0</v>
      </c>
      <c r="U73" s="4">
        <f t="shared" si="7"/>
        <v>3.069196428571428</v>
      </c>
      <c r="V73" s="4">
        <f t="shared" si="8"/>
        <v>0</v>
      </c>
      <c r="W73" s="4">
        <f t="shared" si="9"/>
        <v>0</v>
      </c>
    </row>
    <row r="74" spans="1:23" ht="15.75">
      <c r="A74" s="2">
        <v>1577</v>
      </c>
      <c r="B74" s="2">
        <v>960</v>
      </c>
      <c r="C74" s="2">
        <v>1.75</v>
      </c>
      <c r="D74" s="2">
        <v>7</v>
      </c>
      <c r="J74" s="4">
        <f t="shared" si="0"/>
        <v>3.1249999999999996</v>
      </c>
      <c r="K74" s="4">
        <f t="shared" si="1"/>
        <v>7</v>
      </c>
      <c r="L74" s="4">
        <f t="shared" si="2"/>
        <v>0</v>
      </c>
      <c r="M74" s="4">
        <f t="shared" si="3"/>
        <v>0</v>
      </c>
      <c r="N74" s="4">
        <f t="shared" si="4"/>
        <v>0</v>
      </c>
      <c r="P74" s="5">
        <f>+'Silver '!D236</f>
        <v>0.34375</v>
      </c>
      <c r="R74" s="4">
        <f t="shared" si="10"/>
        <v>0</v>
      </c>
      <c r="S74" s="4">
        <f t="shared" si="5"/>
        <v>1.0742187499999998</v>
      </c>
      <c r="T74" s="4">
        <f t="shared" si="6"/>
        <v>2.40625</v>
      </c>
      <c r="U74" s="4">
        <f t="shared" si="7"/>
        <v>0</v>
      </c>
      <c r="V74" s="4">
        <f t="shared" si="8"/>
        <v>0</v>
      </c>
      <c r="W74" s="4">
        <f t="shared" si="9"/>
        <v>0</v>
      </c>
    </row>
    <row r="75" spans="1:23" ht="15.75">
      <c r="A75" s="2">
        <v>1578</v>
      </c>
      <c r="B75" s="2">
        <v>948</v>
      </c>
      <c r="C75" s="2">
        <v>1.75</v>
      </c>
      <c r="D75" s="2">
        <v>7</v>
      </c>
      <c r="J75" s="4">
        <f t="shared" si="0"/>
        <v>3.1249999999999996</v>
      </c>
      <c r="K75" s="4">
        <f t="shared" si="1"/>
        <v>7</v>
      </c>
      <c r="L75" s="4">
        <f t="shared" si="2"/>
        <v>0</v>
      </c>
      <c r="M75" s="4">
        <f t="shared" si="3"/>
        <v>0</v>
      </c>
      <c r="N75" s="4">
        <f t="shared" si="4"/>
        <v>0</v>
      </c>
      <c r="P75" s="5">
        <f>+'Silver '!D237</f>
        <v>0.34375</v>
      </c>
      <c r="R75" s="4">
        <f t="shared" si="10"/>
        <v>0</v>
      </c>
      <c r="S75" s="4">
        <f t="shared" si="5"/>
        <v>1.0742187499999998</v>
      </c>
      <c r="T75" s="4">
        <f t="shared" si="6"/>
        <v>2.40625</v>
      </c>
      <c r="U75" s="4">
        <f t="shared" si="7"/>
        <v>0</v>
      </c>
      <c r="V75" s="4">
        <f t="shared" si="8"/>
        <v>0</v>
      </c>
      <c r="W75" s="4">
        <f t="shared" si="9"/>
        <v>0</v>
      </c>
    </row>
    <row r="76" spans="1:23" ht="15.75">
      <c r="A76" s="2">
        <v>1579</v>
      </c>
      <c r="J76" s="4">
        <f t="shared" si="0"/>
        <v>0</v>
      </c>
      <c r="K76" s="4">
        <f t="shared" si="1"/>
        <v>0</v>
      </c>
      <c r="L76" s="4">
        <f t="shared" si="2"/>
        <v>0</v>
      </c>
      <c r="M76" s="4">
        <f t="shared" si="3"/>
        <v>0</v>
      </c>
      <c r="N76" s="4">
        <f t="shared" si="4"/>
        <v>0</v>
      </c>
      <c r="P76" s="5">
        <f>+'Silver '!D238</f>
        <v>0.34375</v>
      </c>
      <c r="R76" s="4">
        <f t="shared" si="10"/>
        <v>0</v>
      </c>
      <c r="S76" s="4">
        <f t="shared" si="5"/>
        <v>0</v>
      </c>
      <c r="T76" s="4">
        <f t="shared" si="6"/>
        <v>0</v>
      </c>
      <c r="U76" s="4">
        <f t="shared" si="7"/>
        <v>0</v>
      </c>
      <c r="V76" s="4">
        <f t="shared" si="8"/>
        <v>0</v>
      </c>
      <c r="W76" s="4">
        <f t="shared" si="9"/>
        <v>0</v>
      </c>
    </row>
    <row r="77" spans="1:23" ht="15.75">
      <c r="A77" s="2">
        <v>1580</v>
      </c>
      <c r="J77" s="4">
        <f t="shared" si="0"/>
        <v>0</v>
      </c>
      <c r="K77" s="4">
        <f t="shared" si="1"/>
        <v>0</v>
      </c>
      <c r="L77" s="4">
        <f t="shared" si="2"/>
        <v>0</v>
      </c>
      <c r="M77" s="4">
        <f t="shared" si="3"/>
        <v>0</v>
      </c>
      <c r="N77" s="4">
        <f t="shared" si="4"/>
        <v>0</v>
      </c>
      <c r="P77" s="5">
        <f>+'Silver '!D239</f>
        <v>0.34375</v>
      </c>
      <c r="R77" s="4">
        <f t="shared" si="10"/>
        <v>0</v>
      </c>
      <c r="S77" s="4">
        <f t="shared" si="5"/>
        <v>0</v>
      </c>
      <c r="T77" s="4">
        <f t="shared" si="6"/>
        <v>0</v>
      </c>
      <c r="U77" s="4">
        <f t="shared" si="7"/>
        <v>0</v>
      </c>
      <c r="V77" s="4">
        <f t="shared" si="8"/>
        <v>0</v>
      </c>
      <c r="W77" s="4">
        <f t="shared" si="9"/>
        <v>0</v>
      </c>
    </row>
    <row r="78" spans="1:23" ht="15.75">
      <c r="A78" s="2">
        <v>1581</v>
      </c>
      <c r="J78" s="4">
        <f aca="true" t="shared" si="11" ref="J78:J141">+C78/0.56</f>
        <v>0</v>
      </c>
      <c r="K78" s="4">
        <f aca="true" t="shared" si="12" ref="K78:K141">+D78</f>
        <v>0</v>
      </c>
      <c r="L78" s="4">
        <f aca="true" t="shared" si="13" ref="L78:L141">+E78/0.56</f>
        <v>0</v>
      </c>
      <c r="M78" s="4">
        <f aca="true" t="shared" si="14" ref="M78:M141">+F78/0.56</f>
        <v>0</v>
      </c>
      <c r="N78" s="4">
        <f aca="true" t="shared" si="15" ref="N78:N141">+G78/0.56</f>
        <v>0</v>
      </c>
      <c r="P78" s="5">
        <f>+'Silver '!D240</f>
        <v>0.34375</v>
      </c>
      <c r="R78" s="4">
        <f aca="true" t="shared" si="16" ref="R78:R141">+I78*$P78</f>
        <v>0</v>
      </c>
      <c r="S78" s="4">
        <f aca="true" t="shared" si="17" ref="S78:S141">+J78*$P78</f>
        <v>0</v>
      </c>
      <c r="T78" s="4">
        <f aca="true" t="shared" si="18" ref="T78:T141">+K78*$P78</f>
        <v>0</v>
      </c>
      <c r="U78" s="4">
        <f aca="true" t="shared" si="19" ref="U78:U141">+L78*$P78</f>
        <v>0</v>
      </c>
      <c r="V78" s="4">
        <f aca="true" t="shared" si="20" ref="V78:V141">+M78*$P78</f>
        <v>0</v>
      </c>
      <c r="W78" s="4">
        <f aca="true" t="shared" si="21" ref="W78:W141">+N78*$P78</f>
        <v>0</v>
      </c>
    </row>
    <row r="79" spans="1:23" ht="15.75">
      <c r="A79" s="2">
        <v>1582</v>
      </c>
      <c r="B79" s="2">
        <v>765</v>
      </c>
      <c r="C79" s="2">
        <v>1.5</v>
      </c>
      <c r="J79" s="4">
        <f t="shared" si="11"/>
        <v>2.6785714285714284</v>
      </c>
      <c r="K79" s="4">
        <f t="shared" si="12"/>
        <v>0</v>
      </c>
      <c r="L79" s="4">
        <f t="shared" si="13"/>
        <v>0</v>
      </c>
      <c r="M79" s="4">
        <f t="shared" si="14"/>
        <v>0</v>
      </c>
      <c r="N79" s="4">
        <f t="shared" si="15"/>
        <v>0</v>
      </c>
      <c r="P79" s="5">
        <f>+'Silver '!D241</f>
        <v>0.34375</v>
      </c>
      <c r="R79" s="4">
        <f t="shared" si="16"/>
        <v>0</v>
      </c>
      <c r="S79" s="4">
        <f t="shared" si="17"/>
        <v>0.9207589285714285</v>
      </c>
      <c r="T79" s="4">
        <f t="shared" si="18"/>
        <v>0</v>
      </c>
      <c r="U79" s="4">
        <f t="shared" si="19"/>
        <v>0</v>
      </c>
      <c r="V79" s="4">
        <f t="shared" si="20"/>
        <v>0</v>
      </c>
      <c r="W79" s="4">
        <f t="shared" si="21"/>
        <v>0</v>
      </c>
    </row>
    <row r="80" spans="1:23" ht="15.75">
      <c r="A80" s="2">
        <v>1583</v>
      </c>
      <c r="B80" s="2">
        <v>864</v>
      </c>
      <c r="C80" s="2">
        <v>1.75</v>
      </c>
      <c r="D80" s="2">
        <v>5.5</v>
      </c>
      <c r="J80" s="4">
        <f t="shared" si="11"/>
        <v>3.1249999999999996</v>
      </c>
      <c r="K80" s="4">
        <f t="shared" si="12"/>
        <v>5.5</v>
      </c>
      <c r="L80" s="4">
        <f t="shared" si="13"/>
        <v>0</v>
      </c>
      <c r="M80" s="4">
        <f t="shared" si="14"/>
        <v>0</v>
      </c>
      <c r="N80" s="4">
        <f t="shared" si="15"/>
        <v>0</v>
      </c>
      <c r="P80" s="5">
        <f>+'Silver '!D242</f>
        <v>0.34375</v>
      </c>
      <c r="R80" s="4">
        <f t="shared" si="16"/>
        <v>0</v>
      </c>
      <c r="S80" s="4">
        <f t="shared" si="17"/>
        <v>1.0742187499999998</v>
      </c>
      <c r="T80" s="4">
        <f t="shared" si="18"/>
        <v>1.890625</v>
      </c>
      <c r="U80" s="4">
        <f t="shared" si="19"/>
        <v>0</v>
      </c>
      <c r="V80" s="4">
        <f t="shared" si="20"/>
        <v>0</v>
      </c>
      <c r="W80" s="4">
        <f t="shared" si="21"/>
        <v>0</v>
      </c>
    </row>
    <row r="81" spans="1:23" ht="15.75">
      <c r="A81" s="2">
        <v>1584</v>
      </c>
      <c r="B81" s="2">
        <v>885</v>
      </c>
      <c r="C81" s="2">
        <v>1.75</v>
      </c>
      <c r="D81" s="2">
        <v>7</v>
      </c>
      <c r="J81" s="4">
        <f t="shared" si="11"/>
        <v>3.1249999999999996</v>
      </c>
      <c r="K81" s="4">
        <f t="shared" si="12"/>
        <v>7</v>
      </c>
      <c r="L81" s="4">
        <f t="shared" si="13"/>
        <v>0</v>
      </c>
      <c r="M81" s="4">
        <f t="shared" si="14"/>
        <v>0</v>
      </c>
      <c r="N81" s="4">
        <f t="shared" si="15"/>
        <v>0</v>
      </c>
      <c r="P81" s="5">
        <f>+'Silver '!D243</f>
        <v>0.34375</v>
      </c>
      <c r="R81" s="4">
        <f t="shared" si="16"/>
        <v>0</v>
      </c>
      <c r="S81" s="4">
        <f t="shared" si="17"/>
        <v>1.0742187499999998</v>
      </c>
      <c r="T81" s="4">
        <f t="shared" si="18"/>
        <v>2.40625</v>
      </c>
      <c r="U81" s="4">
        <f t="shared" si="19"/>
        <v>0</v>
      </c>
      <c r="V81" s="4">
        <f t="shared" si="20"/>
        <v>0</v>
      </c>
      <c r="W81" s="4">
        <f t="shared" si="21"/>
        <v>0</v>
      </c>
    </row>
    <row r="82" spans="1:23" ht="15.75">
      <c r="A82" s="2">
        <v>1585</v>
      </c>
      <c r="B82" s="2">
        <v>720</v>
      </c>
      <c r="C82" s="2">
        <v>1.75</v>
      </c>
      <c r="J82" s="4">
        <f t="shared" si="11"/>
        <v>3.1249999999999996</v>
      </c>
      <c r="K82" s="4">
        <f t="shared" si="12"/>
        <v>0</v>
      </c>
      <c r="L82" s="4">
        <f t="shared" si="13"/>
        <v>0</v>
      </c>
      <c r="M82" s="4">
        <f t="shared" si="14"/>
        <v>0</v>
      </c>
      <c r="N82" s="4">
        <f t="shared" si="15"/>
        <v>0</v>
      </c>
      <c r="P82" s="5">
        <f>+'Silver '!D244</f>
        <v>0.34375</v>
      </c>
      <c r="R82" s="4">
        <f t="shared" si="16"/>
        <v>0</v>
      </c>
      <c r="S82" s="4">
        <f t="shared" si="17"/>
        <v>1.0742187499999998</v>
      </c>
      <c r="T82" s="4">
        <f t="shared" si="18"/>
        <v>0</v>
      </c>
      <c r="U82" s="4">
        <f t="shared" si="19"/>
        <v>0</v>
      </c>
      <c r="V82" s="4">
        <f t="shared" si="20"/>
        <v>0</v>
      </c>
      <c r="W82" s="4">
        <f t="shared" si="21"/>
        <v>0</v>
      </c>
    </row>
    <row r="83" spans="1:23" ht="15.75">
      <c r="A83" s="2">
        <v>1586</v>
      </c>
      <c r="B83" s="2">
        <v>720</v>
      </c>
      <c r="C83" s="2">
        <v>1.75</v>
      </c>
      <c r="D83" s="2">
        <v>7</v>
      </c>
      <c r="E83" s="2">
        <v>5</v>
      </c>
      <c r="J83" s="4">
        <f t="shared" si="11"/>
        <v>3.1249999999999996</v>
      </c>
      <c r="K83" s="4">
        <f t="shared" si="12"/>
        <v>7</v>
      </c>
      <c r="L83" s="4">
        <f t="shared" si="13"/>
        <v>8.928571428571427</v>
      </c>
      <c r="M83" s="4">
        <f t="shared" si="14"/>
        <v>0</v>
      </c>
      <c r="N83" s="4">
        <f t="shared" si="15"/>
        <v>0</v>
      </c>
      <c r="P83" s="5">
        <f>+'Silver '!D245</f>
        <v>0.34375</v>
      </c>
      <c r="R83" s="4">
        <f t="shared" si="16"/>
        <v>0</v>
      </c>
      <c r="S83" s="4">
        <f t="shared" si="17"/>
        <v>1.0742187499999998</v>
      </c>
      <c r="T83" s="4">
        <f t="shared" si="18"/>
        <v>2.40625</v>
      </c>
      <c r="U83" s="4">
        <f t="shared" si="19"/>
        <v>3.069196428571428</v>
      </c>
      <c r="V83" s="4">
        <f t="shared" si="20"/>
        <v>0</v>
      </c>
      <c r="W83" s="4">
        <f t="shared" si="21"/>
        <v>0</v>
      </c>
    </row>
    <row r="84" spans="1:23" ht="15.75">
      <c r="A84" s="2">
        <v>1587</v>
      </c>
      <c r="B84" s="2">
        <v>960</v>
      </c>
      <c r="C84" s="2">
        <v>1.6</v>
      </c>
      <c r="D84" s="2">
        <v>8</v>
      </c>
      <c r="E84" s="2">
        <v>3.25</v>
      </c>
      <c r="J84" s="4">
        <f t="shared" si="11"/>
        <v>2.857142857142857</v>
      </c>
      <c r="K84" s="4">
        <f t="shared" si="12"/>
        <v>8</v>
      </c>
      <c r="L84" s="4">
        <f t="shared" si="13"/>
        <v>5.803571428571428</v>
      </c>
      <c r="M84" s="4">
        <f t="shared" si="14"/>
        <v>0</v>
      </c>
      <c r="N84" s="4">
        <f t="shared" si="15"/>
        <v>0</v>
      </c>
      <c r="P84" s="5">
        <f>+'Silver '!D246</f>
        <v>0.34375</v>
      </c>
      <c r="R84" s="4">
        <f t="shared" si="16"/>
        <v>0</v>
      </c>
      <c r="S84" s="4">
        <f t="shared" si="17"/>
        <v>0.9821428571428572</v>
      </c>
      <c r="T84" s="4">
        <f t="shared" si="18"/>
        <v>2.75</v>
      </c>
      <c r="U84" s="4">
        <f t="shared" si="19"/>
        <v>1.9949776785714284</v>
      </c>
      <c r="V84" s="4">
        <f t="shared" si="20"/>
        <v>0</v>
      </c>
      <c r="W84" s="4">
        <f t="shared" si="21"/>
        <v>0</v>
      </c>
    </row>
    <row r="85" spans="1:23" ht="15.75">
      <c r="A85" s="2">
        <v>1588</v>
      </c>
      <c r="B85" s="2">
        <v>900</v>
      </c>
      <c r="C85" s="2">
        <v>1.75</v>
      </c>
      <c r="D85" s="2">
        <v>5</v>
      </c>
      <c r="J85" s="4">
        <f t="shared" si="11"/>
        <v>3.1249999999999996</v>
      </c>
      <c r="K85" s="4">
        <f t="shared" si="12"/>
        <v>5</v>
      </c>
      <c r="L85" s="4">
        <f t="shared" si="13"/>
        <v>0</v>
      </c>
      <c r="M85" s="4">
        <f t="shared" si="14"/>
        <v>0</v>
      </c>
      <c r="N85" s="4">
        <f t="shared" si="15"/>
        <v>0</v>
      </c>
      <c r="P85" s="5">
        <f>+'Silver '!D247</f>
        <v>0.34375</v>
      </c>
      <c r="R85" s="4">
        <f t="shared" si="16"/>
        <v>0</v>
      </c>
      <c r="S85" s="4">
        <f t="shared" si="17"/>
        <v>1.0742187499999998</v>
      </c>
      <c r="T85" s="4">
        <f t="shared" si="18"/>
        <v>1.71875</v>
      </c>
      <c r="U85" s="4">
        <f t="shared" si="19"/>
        <v>0</v>
      </c>
      <c r="V85" s="4">
        <f t="shared" si="20"/>
        <v>0</v>
      </c>
      <c r="W85" s="4">
        <f t="shared" si="21"/>
        <v>0</v>
      </c>
    </row>
    <row r="86" spans="1:23" ht="15.75">
      <c r="A86" s="2">
        <v>1589</v>
      </c>
      <c r="B86" s="2">
        <v>900</v>
      </c>
      <c r="C86" s="2">
        <v>1.81</v>
      </c>
      <c r="D86" s="2">
        <v>5.05</v>
      </c>
      <c r="J86" s="4">
        <f t="shared" si="11"/>
        <v>3.2321428571428568</v>
      </c>
      <c r="K86" s="4">
        <f t="shared" si="12"/>
        <v>5.05</v>
      </c>
      <c r="L86" s="4">
        <f t="shared" si="13"/>
        <v>0</v>
      </c>
      <c r="M86" s="4">
        <f t="shared" si="14"/>
        <v>0</v>
      </c>
      <c r="N86" s="4">
        <f t="shared" si="15"/>
        <v>0</v>
      </c>
      <c r="P86" s="5">
        <f>+'Silver '!D248</f>
        <v>0.34375</v>
      </c>
      <c r="R86" s="4">
        <f t="shared" si="16"/>
        <v>0</v>
      </c>
      <c r="S86" s="4">
        <f t="shared" si="17"/>
        <v>1.111049107142857</v>
      </c>
      <c r="T86" s="4">
        <f t="shared" si="18"/>
        <v>1.7359375</v>
      </c>
      <c r="U86" s="4">
        <f t="shared" si="19"/>
        <v>0</v>
      </c>
      <c r="V86" s="4">
        <f t="shared" si="20"/>
        <v>0</v>
      </c>
      <c r="W86" s="4">
        <f t="shared" si="21"/>
        <v>0</v>
      </c>
    </row>
    <row r="87" spans="1:23" ht="15.75">
      <c r="A87" s="2">
        <v>1590</v>
      </c>
      <c r="B87" s="2">
        <v>880</v>
      </c>
      <c r="C87" s="2">
        <v>1.75</v>
      </c>
      <c r="J87" s="4">
        <f t="shared" si="11"/>
        <v>3.1249999999999996</v>
      </c>
      <c r="K87" s="4">
        <f t="shared" si="12"/>
        <v>0</v>
      </c>
      <c r="L87" s="4">
        <f t="shared" si="13"/>
        <v>0</v>
      </c>
      <c r="M87" s="4">
        <f t="shared" si="14"/>
        <v>0</v>
      </c>
      <c r="N87" s="4">
        <f t="shared" si="15"/>
        <v>0</v>
      </c>
      <c r="P87" s="5">
        <f>+'Silver '!D249</f>
        <v>0.34375</v>
      </c>
      <c r="R87" s="4">
        <f t="shared" si="16"/>
        <v>0</v>
      </c>
      <c r="S87" s="4">
        <f t="shared" si="17"/>
        <v>1.0742187499999998</v>
      </c>
      <c r="T87" s="4">
        <f t="shared" si="18"/>
        <v>0</v>
      </c>
      <c r="U87" s="4">
        <f t="shared" si="19"/>
        <v>0</v>
      </c>
      <c r="V87" s="4">
        <f t="shared" si="20"/>
        <v>0</v>
      </c>
      <c r="W87" s="4">
        <f t="shared" si="21"/>
        <v>0</v>
      </c>
    </row>
    <row r="88" spans="1:23" ht="15.75">
      <c r="A88" s="2">
        <v>1591</v>
      </c>
      <c r="B88" s="2">
        <v>1080</v>
      </c>
      <c r="C88" s="2">
        <v>2</v>
      </c>
      <c r="E88" s="2">
        <v>3</v>
      </c>
      <c r="J88" s="4">
        <f t="shared" si="11"/>
        <v>3.571428571428571</v>
      </c>
      <c r="K88" s="4">
        <f t="shared" si="12"/>
        <v>0</v>
      </c>
      <c r="L88" s="4">
        <f t="shared" si="13"/>
        <v>5.357142857142857</v>
      </c>
      <c r="M88" s="4">
        <f t="shared" si="14"/>
        <v>0</v>
      </c>
      <c r="N88" s="4">
        <f t="shared" si="15"/>
        <v>0</v>
      </c>
      <c r="P88" s="5">
        <f>+'Silver '!D250</f>
        <v>0.34375</v>
      </c>
      <c r="R88" s="4">
        <f t="shared" si="16"/>
        <v>0</v>
      </c>
      <c r="S88" s="4">
        <f t="shared" si="17"/>
        <v>1.2276785714285714</v>
      </c>
      <c r="T88" s="4">
        <f t="shared" si="18"/>
        <v>0</v>
      </c>
      <c r="U88" s="4">
        <f t="shared" si="19"/>
        <v>1.841517857142857</v>
      </c>
      <c r="V88" s="4">
        <f t="shared" si="20"/>
        <v>0</v>
      </c>
      <c r="W88" s="4">
        <f t="shared" si="21"/>
        <v>0</v>
      </c>
    </row>
    <row r="89" spans="1:23" ht="15.75">
      <c r="A89" s="2">
        <v>1592</v>
      </c>
      <c r="B89" s="2">
        <v>960</v>
      </c>
      <c r="C89" s="2">
        <v>2</v>
      </c>
      <c r="E89" s="2">
        <v>3</v>
      </c>
      <c r="J89" s="4">
        <f t="shared" si="11"/>
        <v>3.571428571428571</v>
      </c>
      <c r="K89" s="4">
        <f t="shared" si="12"/>
        <v>0</v>
      </c>
      <c r="L89" s="4">
        <f t="shared" si="13"/>
        <v>5.357142857142857</v>
      </c>
      <c r="M89" s="4">
        <f t="shared" si="14"/>
        <v>0</v>
      </c>
      <c r="N89" s="4">
        <f t="shared" si="15"/>
        <v>0</v>
      </c>
      <c r="P89" s="5">
        <f>+'Silver '!D251</f>
        <v>0.34375</v>
      </c>
      <c r="R89" s="4">
        <f t="shared" si="16"/>
        <v>0</v>
      </c>
      <c r="S89" s="4">
        <f t="shared" si="17"/>
        <v>1.2276785714285714</v>
      </c>
      <c r="T89" s="4">
        <f t="shared" si="18"/>
        <v>0</v>
      </c>
      <c r="U89" s="4">
        <f t="shared" si="19"/>
        <v>1.841517857142857</v>
      </c>
      <c r="V89" s="4">
        <f t="shared" si="20"/>
        <v>0</v>
      </c>
      <c r="W89" s="4">
        <f t="shared" si="21"/>
        <v>0</v>
      </c>
    </row>
    <row r="90" spans="1:23" ht="15.75">
      <c r="A90" s="2">
        <v>1593</v>
      </c>
      <c r="B90" s="2">
        <v>1140</v>
      </c>
      <c r="C90" s="2">
        <v>2</v>
      </c>
      <c r="D90" s="2">
        <v>7</v>
      </c>
      <c r="E90" s="2">
        <v>3</v>
      </c>
      <c r="J90" s="4">
        <f t="shared" si="11"/>
        <v>3.571428571428571</v>
      </c>
      <c r="K90" s="4">
        <f t="shared" si="12"/>
        <v>7</v>
      </c>
      <c r="L90" s="4">
        <f t="shared" si="13"/>
        <v>5.357142857142857</v>
      </c>
      <c r="M90" s="4">
        <f t="shared" si="14"/>
        <v>0</v>
      </c>
      <c r="N90" s="4">
        <f t="shared" si="15"/>
        <v>0</v>
      </c>
      <c r="P90" s="5">
        <f>+'Silver '!D252</f>
        <v>0.34375</v>
      </c>
      <c r="R90" s="4">
        <f t="shared" si="16"/>
        <v>0</v>
      </c>
      <c r="S90" s="4">
        <f t="shared" si="17"/>
        <v>1.2276785714285714</v>
      </c>
      <c r="T90" s="4">
        <f t="shared" si="18"/>
        <v>2.40625</v>
      </c>
      <c r="U90" s="4">
        <f t="shared" si="19"/>
        <v>1.841517857142857</v>
      </c>
      <c r="V90" s="4">
        <f t="shared" si="20"/>
        <v>0</v>
      </c>
      <c r="W90" s="4">
        <f t="shared" si="21"/>
        <v>0</v>
      </c>
    </row>
    <row r="91" spans="1:23" ht="15.75">
      <c r="A91" s="2">
        <v>1594</v>
      </c>
      <c r="B91" s="2">
        <v>1260</v>
      </c>
      <c r="C91" s="2">
        <v>2</v>
      </c>
      <c r="E91" s="2">
        <v>3</v>
      </c>
      <c r="J91" s="4">
        <f t="shared" si="11"/>
        <v>3.571428571428571</v>
      </c>
      <c r="K91" s="4">
        <f t="shared" si="12"/>
        <v>0</v>
      </c>
      <c r="L91" s="4">
        <f t="shared" si="13"/>
        <v>5.357142857142857</v>
      </c>
      <c r="M91" s="4">
        <f t="shared" si="14"/>
        <v>0</v>
      </c>
      <c r="N91" s="4">
        <f t="shared" si="15"/>
        <v>0</v>
      </c>
      <c r="P91" s="5">
        <f>+'Silver '!D253</f>
        <v>0.34375</v>
      </c>
      <c r="R91" s="4">
        <f t="shared" si="16"/>
        <v>0</v>
      </c>
      <c r="S91" s="4">
        <f t="shared" si="17"/>
        <v>1.2276785714285714</v>
      </c>
      <c r="T91" s="4">
        <f t="shared" si="18"/>
        <v>0</v>
      </c>
      <c r="U91" s="4">
        <f t="shared" si="19"/>
        <v>1.841517857142857</v>
      </c>
      <c r="V91" s="4">
        <f t="shared" si="20"/>
        <v>0</v>
      </c>
      <c r="W91" s="4">
        <f t="shared" si="21"/>
        <v>0</v>
      </c>
    </row>
    <row r="92" spans="1:23" ht="15.75">
      <c r="A92" s="2">
        <v>1595</v>
      </c>
      <c r="C92" s="2">
        <v>2</v>
      </c>
      <c r="D92" s="2">
        <v>8</v>
      </c>
      <c r="E92" s="2">
        <v>3</v>
      </c>
      <c r="J92" s="4">
        <f t="shared" si="11"/>
        <v>3.571428571428571</v>
      </c>
      <c r="K92" s="4">
        <f t="shared" si="12"/>
        <v>8</v>
      </c>
      <c r="L92" s="4">
        <f t="shared" si="13"/>
        <v>5.357142857142857</v>
      </c>
      <c r="M92" s="4">
        <f t="shared" si="14"/>
        <v>0</v>
      </c>
      <c r="N92" s="4">
        <f t="shared" si="15"/>
        <v>0</v>
      </c>
      <c r="P92" s="5">
        <f>+'Silver '!D254</f>
        <v>0.33339</v>
      </c>
      <c r="R92" s="4">
        <f t="shared" si="16"/>
        <v>0</v>
      </c>
      <c r="S92" s="4">
        <f t="shared" si="17"/>
        <v>1.1906785714285715</v>
      </c>
      <c r="T92" s="4">
        <f t="shared" si="18"/>
        <v>2.66712</v>
      </c>
      <c r="U92" s="4">
        <f t="shared" si="19"/>
        <v>1.786017857142857</v>
      </c>
      <c r="V92" s="4">
        <f t="shared" si="20"/>
        <v>0</v>
      </c>
      <c r="W92" s="4">
        <f t="shared" si="21"/>
        <v>0</v>
      </c>
    </row>
    <row r="93" spans="1:23" ht="15.75">
      <c r="A93" s="2">
        <v>1596</v>
      </c>
      <c r="B93" s="2">
        <v>1020</v>
      </c>
      <c r="C93" s="2">
        <v>2</v>
      </c>
      <c r="J93" s="4">
        <f t="shared" si="11"/>
        <v>3.571428571428571</v>
      </c>
      <c r="K93" s="4">
        <f t="shared" si="12"/>
        <v>0</v>
      </c>
      <c r="L93" s="4">
        <f t="shared" si="13"/>
        <v>0</v>
      </c>
      <c r="M93" s="4">
        <f t="shared" si="14"/>
        <v>0</v>
      </c>
      <c r="N93" s="4">
        <f t="shared" si="15"/>
        <v>0</v>
      </c>
      <c r="P93" s="5">
        <f>+'Silver '!D255</f>
        <v>0.32226</v>
      </c>
      <c r="R93" s="4">
        <f t="shared" si="16"/>
        <v>0</v>
      </c>
      <c r="S93" s="4">
        <f t="shared" si="17"/>
        <v>1.1509285714285713</v>
      </c>
      <c r="T93" s="4">
        <f t="shared" si="18"/>
        <v>0</v>
      </c>
      <c r="U93" s="4">
        <f t="shared" si="19"/>
        <v>0</v>
      </c>
      <c r="V93" s="4">
        <f t="shared" si="20"/>
        <v>0</v>
      </c>
      <c r="W93" s="4">
        <f t="shared" si="21"/>
        <v>0</v>
      </c>
    </row>
    <row r="94" spans="1:23" ht="15.75">
      <c r="A94" s="2">
        <v>1597</v>
      </c>
      <c r="B94" s="2">
        <v>1050</v>
      </c>
      <c r="C94" s="2">
        <v>2.47</v>
      </c>
      <c r="J94" s="4">
        <f t="shared" si="11"/>
        <v>4.410714285714286</v>
      </c>
      <c r="K94" s="4">
        <f t="shared" si="12"/>
        <v>0</v>
      </c>
      <c r="L94" s="4">
        <f t="shared" si="13"/>
        <v>0</v>
      </c>
      <c r="M94" s="4">
        <f t="shared" si="14"/>
        <v>0</v>
      </c>
      <c r="N94" s="4">
        <f t="shared" si="15"/>
        <v>0</v>
      </c>
      <c r="P94" s="5">
        <f>+'Silver '!D256</f>
        <v>0.32226</v>
      </c>
      <c r="R94" s="4">
        <f t="shared" si="16"/>
        <v>0</v>
      </c>
      <c r="S94" s="4">
        <f t="shared" si="17"/>
        <v>1.4213967857142857</v>
      </c>
      <c r="T94" s="4">
        <f t="shared" si="18"/>
        <v>0</v>
      </c>
      <c r="U94" s="4">
        <f t="shared" si="19"/>
        <v>0</v>
      </c>
      <c r="V94" s="4">
        <f t="shared" si="20"/>
        <v>0</v>
      </c>
      <c r="W94" s="4">
        <f t="shared" si="21"/>
        <v>0</v>
      </c>
    </row>
    <row r="95" spans="1:23" ht="15.75">
      <c r="A95" s="2">
        <v>1598</v>
      </c>
      <c r="B95" s="2">
        <v>1080</v>
      </c>
      <c r="C95" s="2">
        <v>2.5</v>
      </c>
      <c r="J95" s="4">
        <f t="shared" si="11"/>
        <v>4.4642857142857135</v>
      </c>
      <c r="K95" s="4">
        <f t="shared" si="12"/>
        <v>0</v>
      </c>
      <c r="L95" s="4">
        <f t="shared" si="13"/>
        <v>0</v>
      </c>
      <c r="M95" s="4">
        <f t="shared" si="14"/>
        <v>0</v>
      </c>
      <c r="N95" s="4">
        <f t="shared" si="15"/>
        <v>0</v>
      </c>
      <c r="P95" s="5">
        <f>+'Silver '!D257</f>
        <v>0.32226</v>
      </c>
      <c r="R95" s="4">
        <f t="shared" si="16"/>
        <v>0</v>
      </c>
      <c r="S95" s="4">
        <f t="shared" si="17"/>
        <v>1.438660714285714</v>
      </c>
      <c r="T95" s="4">
        <f t="shared" si="18"/>
        <v>0</v>
      </c>
      <c r="U95" s="4">
        <f t="shared" si="19"/>
        <v>0</v>
      </c>
      <c r="V95" s="4">
        <f t="shared" si="20"/>
        <v>0</v>
      </c>
      <c r="W95" s="4">
        <f t="shared" si="21"/>
        <v>0</v>
      </c>
    </row>
    <row r="96" spans="1:23" ht="15.75">
      <c r="A96" s="2">
        <v>1599</v>
      </c>
      <c r="B96" s="2">
        <v>1020</v>
      </c>
      <c r="J96" s="4">
        <f t="shared" si="11"/>
        <v>0</v>
      </c>
      <c r="K96" s="4">
        <f t="shared" si="12"/>
        <v>0</v>
      </c>
      <c r="L96" s="4">
        <f t="shared" si="13"/>
        <v>0</v>
      </c>
      <c r="M96" s="4">
        <f t="shared" si="14"/>
        <v>0</v>
      </c>
      <c r="N96" s="4">
        <f t="shared" si="15"/>
        <v>0</v>
      </c>
      <c r="P96" s="5">
        <f>+'Silver '!D258</f>
        <v>0.32226</v>
      </c>
      <c r="R96" s="4">
        <f t="shared" si="16"/>
        <v>0</v>
      </c>
      <c r="S96" s="4">
        <f t="shared" si="17"/>
        <v>0</v>
      </c>
      <c r="T96" s="4">
        <f t="shared" si="18"/>
        <v>0</v>
      </c>
      <c r="U96" s="4">
        <f t="shared" si="19"/>
        <v>0</v>
      </c>
      <c r="V96" s="4">
        <f t="shared" si="20"/>
        <v>0</v>
      </c>
      <c r="W96" s="4">
        <f t="shared" si="21"/>
        <v>0</v>
      </c>
    </row>
    <row r="97" spans="1:23" ht="15.75">
      <c r="A97" s="2">
        <v>1600</v>
      </c>
      <c r="B97" s="2">
        <v>1020</v>
      </c>
      <c r="D97" s="2">
        <v>7</v>
      </c>
      <c r="E97" s="2">
        <v>4</v>
      </c>
      <c r="J97" s="4">
        <f t="shared" si="11"/>
        <v>0</v>
      </c>
      <c r="K97" s="4">
        <f t="shared" si="12"/>
        <v>7</v>
      </c>
      <c r="L97" s="4">
        <f t="shared" si="13"/>
        <v>7.142857142857142</v>
      </c>
      <c r="M97" s="4">
        <f t="shared" si="14"/>
        <v>0</v>
      </c>
      <c r="N97" s="4">
        <f t="shared" si="15"/>
        <v>0</v>
      </c>
      <c r="P97" s="5">
        <f>+'Silver '!D259</f>
        <v>0.32226</v>
      </c>
      <c r="R97" s="4">
        <f t="shared" si="16"/>
        <v>0</v>
      </c>
      <c r="S97" s="4">
        <f t="shared" si="17"/>
        <v>0</v>
      </c>
      <c r="T97" s="4">
        <f t="shared" si="18"/>
        <v>2.25582</v>
      </c>
      <c r="U97" s="4">
        <f t="shared" si="19"/>
        <v>2.3018571428571426</v>
      </c>
      <c r="V97" s="4">
        <f t="shared" si="20"/>
        <v>0</v>
      </c>
      <c r="W97" s="4">
        <f t="shared" si="21"/>
        <v>0</v>
      </c>
    </row>
    <row r="98" spans="1:23" ht="15.75">
      <c r="A98" s="2">
        <v>1601</v>
      </c>
      <c r="C98" s="2">
        <v>3</v>
      </c>
      <c r="E98" s="2">
        <v>4</v>
      </c>
      <c r="J98" s="4">
        <f t="shared" si="11"/>
        <v>5.357142857142857</v>
      </c>
      <c r="K98" s="4">
        <f t="shared" si="12"/>
        <v>0</v>
      </c>
      <c r="L98" s="4">
        <f t="shared" si="13"/>
        <v>7.142857142857142</v>
      </c>
      <c r="M98" s="4">
        <f t="shared" si="14"/>
        <v>0</v>
      </c>
      <c r="N98" s="4">
        <f t="shared" si="15"/>
        <v>0</v>
      </c>
      <c r="P98" s="5">
        <f>+'Silver '!D260</f>
        <v>0.32226</v>
      </c>
      <c r="R98" s="4">
        <f t="shared" si="16"/>
        <v>0</v>
      </c>
      <c r="S98" s="4">
        <f t="shared" si="17"/>
        <v>1.726392857142857</v>
      </c>
      <c r="T98" s="4">
        <f t="shared" si="18"/>
        <v>0</v>
      </c>
      <c r="U98" s="4">
        <f t="shared" si="19"/>
        <v>2.3018571428571426</v>
      </c>
      <c r="V98" s="4">
        <f t="shared" si="20"/>
        <v>0</v>
      </c>
      <c r="W98" s="4">
        <f t="shared" si="21"/>
        <v>0</v>
      </c>
    </row>
    <row r="99" spans="1:23" ht="15.75">
      <c r="A99" s="2">
        <v>1602</v>
      </c>
      <c r="B99" s="2">
        <v>1320</v>
      </c>
      <c r="C99" s="2">
        <v>4</v>
      </c>
      <c r="J99" s="4">
        <f t="shared" si="11"/>
        <v>7.142857142857142</v>
      </c>
      <c r="K99" s="4">
        <f t="shared" si="12"/>
        <v>0</v>
      </c>
      <c r="L99" s="4">
        <f t="shared" si="13"/>
        <v>0</v>
      </c>
      <c r="M99" s="4">
        <f t="shared" si="14"/>
        <v>0</v>
      </c>
      <c r="N99" s="4">
        <f t="shared" si="15"/>
        <v>0</v>
      </c>
      <c r="P99" s="5">
        <f>+'Silver '!D261</f>
        <v>0.32226</v>
      </c>
      <c r="R99" s="4">
        <f t="shared" si="16"/>
        <v>0</v>
      </c>
      <c r="S99" s="4">
        <f t="shared" si="17"/>
        <v>2.3018571428571426</v>
      </c>
      <c r="T99" s="4">
        <f t="shared" si="18"/>
        <v>0</v>
      </c>
      <c r="U99" s="4">
        <f t="shared" si="19"/>
        <v>0</v>
      </c>
      <c r="V99" s="4">
        <f t="shared" si="20"/>
        <v>0</v>
      </c>
      <c r="W99" s="4">
        <f t="shared" si="21"/>
        <v>0</v>
      </c>
    </row>
    <row r="100" spans="1:23" ht="15.75">
      <c r="A100" s="2">
        <v>1603</v>
      </c>
      <c r="B100" s="2">
        <v>870</v>
      </c>
      <c r="C100" s="2">
        <v>3</v>
      </c>
      <c r="J100" s="4">
        <f t="shared" si="11"/>
        <v>5.357142857142857</v>
      </c>
      <c r="K100" s="4">
        <f t="shared" si="12"/>
        <v>0</v>
      </c>
      <c r="L100" s="4">
        <f t="shared" si="13"/>
        <v>0</v>
      </c>
      <c r="M100" s="4">
        <f t="shared" si="14"/>
        <v>0</v>
      </c>
      <c r="N100" s="4">
        <f t="shared" si="15"/>
        <v>0</v>
      </c>
      <c r="P100" s="5">
        <f>+'Silver '!D262</f>
        <v>0.3144</v>
      </c>
      <c r="R100" s="4">
        <f t="shared" si="16"/>
        <v>0</v>
      </c>
      <c r="S100" s="4">
        <f t="shared" si="17"/>
        <v>1.6842857142857142</v>
      </c>
      <c r="T100" s="4">
        <f t="shared" si="18"/>
        <v>0</v>
      </c>
      <c r="U100" s="4">
        <f t="shared" si="19"/>
        <v>0</v>
      </c>
      <c r="V100" s="4">
        <f t="shared" si="20"/>
        <v>0</v>
      </c>
      <c r="W100" s="4">
        <f t="shared" si="21"/>
        <v>0</v>
      </c>
    </row>
    <row r="101" spans="1:23" ht="15.75">
      <c r="A101" s="2">
        <v>1604</v>
      </c>
      <c r="B101" s="2">
        <v>1225</v>
      </c>
      <c r="C101" s="2">
        <v>3</v>
      </c>
      <c r="J101" s="4">
        <f t="shared" si="11"/>
        <v>5.357142857142857</v>
      </c>
      <c r="K101" s="4">
        <f t="shared" si="12"/>
        <v>0</v>
      </c>
      <c r="L101" s="4">
        <f t="shared" si="13"/>
        <v>0</v>
      </c>
      <c r="M101" s="4">
        <f t="shared" si="14"/>
        <v>0</v>
      </c>
      <c r="N101" s="4">
        <f t="shared" si="15"/>
        <v>0</v>
      </c>
      <c r="P101" s="5">
        <f>+'Silver '!D263</f>
        <v>0.3144</v>
      </c>
      <c r="R101" s="4">
        <f t="shared" si="16"/>
        <v>0</v>
      </c>
      <c r="S101" s="4">
        <f t="shared" si="17"/>
        <v>1.6842857142857142</v>
      </c>
      <c r="T101" s="4">
        <f t="shared" si="18"/>
        <v>0</v>
      </c>
      <c r="U101" s="4">
        <f t="shared" si="19"/>
        <v>0</v>
      </c>
      <c r="V101" s="4">
        <f t="shared" si="20"/>
        <v>0</v>
      </c>
      <c r="W101" s="4">
        <f t="shared" si="21"/>
        <v>0</v>
      </c>
    </row>
    <row r="102" spans="1:23" ht="15.75">
      <c r="A102" s="2">
        <v>1605</v>
      </c>
      <c r="B102" s="2">
        <v>1410</v>
      </c>
      <c r="J102" s="4">
        <f t="shared" si="11"/>
        <v>0</v>
      </c>
      <c r="K102" s="4">
        <f t="shared" si="12"/>
        <v>0</v>
      </c>
      <c r="L102" s="4">
        <f t="shared" si="13"/>
        <v>0</v>
      </c>
      <c r="M102" s="4">
        <f t="shared" si="14"/>
        <v>0</v>
      </c>
      <c r="N102" s="4">
        <f t="shared" si="15"/>
        <v>0</v>
      </c>
      <c r="P102" s="5">
        <f>+'Silver '!D264</f>
        <v>0.31186</v>
      </c>
      <c r="R102" s="4">
        <f t="shared" si="16"/>
        <v>0</v>
      </c>
      <c r="S102" s="4">
        <f t="shared" si="17"/>
        <v>0</v>
      </c>
      <c r="T102" s="4">
        <f t="shared" si="18"/>
        <v>0</v>
      </c>
      <c r="U102" s="4">
        <f t="shared" si="19"/>
        <v>0</v>
      </c>
      <c r="V102" s="4">
        <f t="shared" si="20"/>
        <v>0</v>
      </c>
      <c r="W102" s="4">
        <f t="shared" si="21"/>
        <v>0</v>
      </c>
    </row>
    <row r="103" spans="1:23" ht="15.75">
      <c r="A103" s="2">
        <v>1606</v>
      </c>
      <c r="B103" s="2">
        <v>1200</v>
      </c>
      <c r="C103" s="2">
        <v>3.5</v>
      </c>
      <c r="J103" s="4">
        <f t="shared" si="11"/>
        <v>6.249999999999999</v>
      </c>
      <c r="K103" s="4">
        <f t="shared" si="12"/>
        <v>0</v>
      </c>
      <c r="L103" s="4">
        <f t="shared" si="13"/>
        <v>0</v>
      </c>
      <c r="M103" s="4">
        <f t="shared" si="14"/>
        <v>0</v>
      </c>
      <c r="N103" s="4">
        <f t="shared" si="15"/>
        <v>0</v>
      </c>
      <c r="P103" s="5">
        <f>+'Silver '!D265</f>
        <v>0.30692</v>
      </c>
      <c r="R103" s="4">
        <f t="shared" si="16"/>
        <v>0</v>
      </c>
      <c r="S103" s="4">
        <f t="shared" si="17"/>
        <v>1.9182499999999998</v>
      </c>
      <c r="T103" s="4">
        <f t="shared" si="18"/>
        <v>0</v>
      </c>
      <c r="U103" s="4">
        <f t="shared" si="19"/>
        <v>0</v>
      </c>
      <c r="V103" s="4">
        <f t="shared" si="20"/>
        <v>0</v>
      </c>
      <c r="W103" s="4">
        <f t="shared" si="21"/>
        <v>0</v>
      </c>
    </row>
    <row r="104" spans="1:23" ht="15.75">
      <c r="A104" s="2">
        <v>1607</v>
      </c>
      <c r="C104" s="2">
        <v>2.75</v>
      </c>
      <c r="J104" s="4">
        <f t="shared" si="11"/>
        <v>4.910714285714286</v>
      </c>
      <c r="K104" s="4">
        <f t="shared" si="12"/>
        <v>0</v>
      </c>
      <c r="L104" s="4">
        <f t="shared" si="13"/>
        <v>0</v>
      </c>
      <c r="M104" s="4">
        <f t="shared" si="14"/>
        <v>0</v>
      </c>
      <c r="N104" s="4">
        <f t="shared" si="15"/>
        <v>0</v>
      </c>
      <c r="P104" s="5">
        <f>+'Silver '!D266</f>
        <v>0.30692</v>
      </c>
      <c r="R104" s="4">
        <f t="shared" si="16"/>
        <v>0</v>
      </c>
      <c r="S104" s="4">
        <f t="shared" si="17"/>
        <v>1.5071964285714288</v>
      </c>
      <c r="T104" s="4">
        <f t="shared" si="18"/>
        <v>0</v>
      </c>
      <c r="U104" s="4">
        <f t="shared" si="19"/>
        <v>0</v>
      </c>
      <c r="V104" s="4">
        <f t="shared" si="20"/>
        <v>0</v>
      </c>
      <c r="W104" s="4">
        <f t="shared" si="21"/>
        <v>0</v>
      </c>
    </row>
    <row r="105" spans="1:23" ht="15.75">
      <c r="A105" s="2">
        <v>1608</v>
      </c>
      <c r="C105" s="2">
        <v>3.73</v>
      </c>
      <c r="J105" s="4">
        <f t="shared" si="11"/>
        <v>6.660714285714285</v>
      </c>
      <c r="K105" s="4">
        <f t="shared" si="12"/>
        <v>0</v>
      </c>
      <c r="L105" s="4">
        <f t="shared" si="13"/>
        <v>0</v>
      </c>
      <c r="M105" s="4">
        <f t="shared" si="14"/>
        <v>0</v>
      </c>
      <c r="N105" s="4">
        <f t="shared" si="15"/>
        <v>0</v>
      </c>
      <c r="P105" s="5">
        <f>+'Silver '!D267</f>
        <v>0.30692</v>
      </c>
      <c r="R105" s="4">
        <f t="shared" si="16"/>
        <v>0</v>
      </c>
      <c r="S105" s="4">
        <f t="shared" si="17"/>
        <v>2.0443064285714283</v>
      </c>
      <c r="T105" s="4">
        <f t="shared" si="18"/>
        <v>0</v>
      </c>
      <c r="U105" s="4">
        <f t="shared" si="19"/>
        <v>0</v>
      </c>
      <c r="V105" s="4">
        <f t="shared" si="20"/>
        <v>0</v>
      </c>
      <c r="W105" s="4">
        <f t="shared" si="21"/>
        <v>0</v>
      </c>
    </row>
    <row r="106" spans="1:23" ht="15.75">
      <c r="A106" s="2">
        <v>1609</v>
      </c>
      <c r="B106" s="2">
        <v>1020</v>
      </c>
      <c r="J106" s="4">
        <f t="shared" si="11"/>
        <v>0</v>
      </c>
      <c r="K106" s="4">
        <f t="shared" si="12"/>
        <v>0</v>
      </c>
      <c r="L106" s="4">
        <f t="shared" si="13"/>
        <v>0</v>
      </c>
      <c r="M106" s="4">
        <f t="shared" si="14"/>
        <v>0</v>
      </c>
      <c r="N106" s="4">
        <f t="shared" si="15"/>
        <v>0</v>
      </c>
      <c r="P106" s="5">
        <f>+'Silver '!D268</f>
        <v>0.30692</v>
      </c>
      <c r="R106" s="4">
        <f t="shared" si="16"/>
        <v>0</v>
      </c>
      <c r="S106" s="4">
        <f t="shared" si="17"/>
        <v>0</v>
      </c>
      <c r="T106" s="4">
        <f t="shared" si="18"/>
        <v>0</v>
      </c>
      <c r="U106" s="4">
        <f t="shared" si="19"/>
        <v>0</v>
      </c>
      <c r="V106" s="4">
        <f t="shared" si="20"/>
        <v>0</v>
      </c>
      <c r="W106" s="4">
        <f t="shared" si="21"/>
        <v>0</v>
      </c>
    </row>
    <row r="107" spans="1:23" ht="15.75">
      <c r="A107" s="2">
        <v>1610</v>
      </c>
      <c r="J107" s="4">
        <f t="shared" si="11"/>
        <v>0</v>
      </c>
      <c r="K107" s="4">
        <f t="shared" si="12"/>
        <v>0</v>
      </c>
      <c r="L107" s="4">
        <f t="shared" si="13"/>
        <v>0</v>
      </c>
      <c r="M107" s="4">
        <f t="shared" si="14"/>
        <v>0</v>
      </c>
      <c r="N107" s="4">
        <f t="shared" si="15"/>
        <v>0</v>
      </c>
      <c r="P107" s="5">
        <f>+'Silver '!D269</f>
        <v>0.30692</v>
      </c>
      <c r="R107" s="4">
        <f t="shared" si="16"/>
        <v>0</v>
      </c>
      <c r="S107" s="4">
        <f t="shared" si="17"/>
        <v>0</v>
      </c>
      <c r="T107" s="4">
        <f t="shared" si="18"/>
        <v>0</v>
      </c>
      <c r="U107" s="4">
        <f t="shared" si="19"/>
        <v>0</v>
      </c>
      <c r="V107" s="4">
        <f t="shared" si="20"/>
        <v>0</v>
      </c>
      <c r="W107" s="4">
        <f t="shared" si="21"/>
        <v>0</v>
      </c>
    </row>
    <row r="108" spans="1:23" ht="15.75">
      <c r="A108" s="2">
        <v>1611</v>
      </c>
      <c r="B108" s="2">
        <v>1060</v>
      </c>
      <c r="C108" s="2">
        <v>3</v>
      </c>
      <c r="J108" s="4">
        <f t="shared" si="11"/>
        <v>5.357142857142857</v>
      </c>
      <c r="K108" s="4">
        <f t="shared" si="12"/>
        <v>0</v>
      </c>
      <c r="L108" s="4">
        <f t="shared" si="13"/>
        <v>0</v>
      </c>
      <c r="M108" s="4">
        <f t="shared" si="14"/>
        <v>0</v>
      </c>
      <c r="N108" s="4">
        <f t="shared" si="15"/>
        <v>0</v>
      </c>
      <c r="P108" s="5">
        <f>+'Silver '!D270</f>
        <v>0.30692</v>
      </c>
      <c r="R108" s="4">
        <f t="shared" si="16"/>
        <v>0</v>
      </c>
      <c r="S108" s="4">
        <f t="shared" si="17"/>
        <v>1.6442142857142856</v>
      </c>
      <c r="T108" s="4">
        <f t="shared" si="18"/>
        <v>0</v>
      </c>
      <c r="U108" s="4">
        <f t="shared" si="19"/>
        <v>0</v>
      </c>
      <c r="V108" s="4">
        <f t="shared" si="20"/>
        <v>0</v>
      </c>
      <c r="W108" s="4">
        <f t="shared" si="21"/>
        <v>0</v>
      </c>
    </row>
    <row r="109" spans="1:23" ht="15.75">
      <c r="A109" s="2">
        <v>1612</v>
      </c>
      <c r="B109" s="2">
        <v>1160</v>
      </c>
      <c r="J109" s="4">
        <f t="shared" si="11"/>
        <v>0</v>
      </c>
      <c r="K109" s="4">
        <f t="shared" si="12"/>
        <v>0</v>
      </c>
      <c r="L109" s="4">
        <f t="shared" si="13"/>
        <v>0</v>
      </c>
      <c r="M109" s="4">
        <f t="shared" si="14"/>
        <v>0</v>
      </c>
      <c r="N109" s="4">
        <f t="shared" si="15"/>
        <v>0</v>
      </c>
      <c r="P109" s="5">
        <f>+'Silver '!D271</f>
        <v>0.30692</v>
      </c>
      <c r="R109" s="4">
        <f t="shared" si="16"/>
        <v>0</v>
      </c>
      <c r="S109" s="4">
        <f t="shared" si="17"/>
        <v>0</v>
      </c>
      <c r="T109" s="4">
        <f t="shared" si="18"/>
        <v>0</v>
      </c>
      <c r="U109" s="4">
        <f t="shared" si="19"/>
        <v>0</v>
      </c>
      <c r="V109" s="4">
        <f t="shared" si="20"/>
        <v>0</v>
      </c>
      <c r="W109" s="4">
        <f t="shared" si="21"/>
        <v>0</v>
      </c>
    </row>
    <row r="110" spans="1:23" ht="15.75">
      <c r="A110" s="2">
        <v>1613</v>
      </c>
      <c r="B110" s="2">
        <v>1380</v>
      </c>
      <c r="J110" s="4">
        <f t="shared" si="11"/>
        <v>0</v>
      </c>
      <c r="K110" s="4">
        <f t="shared" si="12"/>
        <v>0</v>
      </c>
      <c r="L110" s="4">
        <f t="shared" si="13"/>
        <v>0</v>
      </c>
      <c r="M110" s="4">
        <f t="shared" si="14"/>
        <v>0</v>
      </c>
      <c r="N110" s="4">
        <f t="shared" si="15"/>
        <v>0</v>
      </c>
      <c r="P110" s="5">
        <f>+'Silver '!D272</f>
        <v>0.30692</v>
      </c>
      <c r="R110" s="4">
        <f t="shared" si="16"/>
        <v>0</v>
      </c>
      <c r="S110" s="4">
        <f t="shared" si="17"/>
        <v>0</v>
      </c>
      <c r="T110" s="4">
        <f t="shared" si="18"/>
        <v>0</v>
      </c>
      <c r="U110" s="4">
        <f t="shared" si="19"/>
        <v>0</v>
      </c>
      <c r="V110" s="4">
        <f t="shared" si="20"/>
        <v>0</v>
      </c>
      <c r="W110" s="4">
        <f t="shared" si="21"/>
        <v>0</v>
      </c>
    </row>
    <row r="111" spans="1:23" ht="15.75">
      <c r="A111" s="2">
        <v>1614</v>
      </c>
      <c r="B111" s="2">
        <v>960</v>
      </c>
      <c r="C111" s="2">
        <v>3</v>
      </c>
      <c r="J111" s="4">
        <f t="shared" si="11"/>
        <v>5.357142857142857</v>
      </c>
      <c r="K111" s="4">
        <f t="shared" si="12"/>
        <v>0</v>
      </c>
      <c r="L111" s="4">
        <f t="shared" si="13"/>
        <v>0</v>
      </c>
      <c r="M111" s="4">
        <f t="shared" si="14"/>
        <v>0</v>
      </c>
      <c r="N111" s="4">
        <f t="shared" si="15"/>
        <v>0</v>
      </c>
      <c r="P111" s="5">
        <f>+'Silver '!D273</f>
        <v>0.30692</v>
      </c>
      <c r="R111" s="4">
        <f t="shared" si="16"/>
        <v>0</v>
      </c>
      <c r="S111" s="4">
        <f t="shared" si="17"/>
        <v>1.6442142857142856</v>
      </c>
      <c r="T111" s="4">
        <f t="shared" si="18"/>
        <v>0</v>
      </c>
      <c r="U111" s="4">
        <f t="shared" si="19"/>
        <v>0</v>
      </c>
      <c r="V111" s="4">
        <f t="shared" si="20"/>
        <v>0</v>
      </c>
      <c r="W111" s="4">
        <f t="shared" si="21"/>
        <v>0</v>
      </c>
    </row>
    <row r="112" spans="1:23" ht="15.75">
      <c r="A112" s="2">
        <v>1615</v>
      </c>
      <c r="J112" s="4">
        <f t="shared" si="11"/>
        <v>0</v>
      </c>
      <c r="K112" s="4">
        <f t="shared" si="12"/>
        <v>0</v>
      </c>
      <c r="L112" s="4">
        <f t="shared" si="13"/>
        <v>0</v>
      </c>
      <c r="M112" s="4">
        <f t="shared" si="14"/>
        <v>0</v>
      </c>
      <c r="N112" s="4">
        <f t="shared" si="15"/>
        <v>0</v>
      </c>
      <c r="P112" s="5">
        <f>+'Silver '!D274</f>
        <v>0.3033</v>
      </c>
      <c r="R112" s="4">
        <f t="shared" si="16"/>
        <v>0</v>
      </c>
      <c r="S112" s="4">
        <f t="shared" si="17"/>
        <v>0</v>
      </c>
      <c r="T112" s="4">
        <f t="shared" si="18"/>
        <v>0</v>
      </c>
      <c r="U112" s="4">
        <f t="shared" si="19"/>
        <v>0</v>
      </c>
      <c r="V112" s="4">
        <f t="shared" si="20"/>
        <v>0</v>
      </c>
      <c r="W112" s="4">
        <f t="shared" si="21"/>
        <v>0</v>
      </c>
    </row>
    <row r="113" spans="1:23" ht="15.75">
      <c r="A113" s="2">
        <v>1616</v>
      </c>
      <c r="C113" s="2">
        <v>3.5</v>
      </c>
      <c r="J113" s="4">
        <f t="shared" si="11"/>
        <v>6.249999999999999</v>
      </c>
      <c r="K113" s="4">
        <f t="shared" si="12"/>
        <v>0</v>
      </c>
      <c r="L113" s="4">
        <f t="shared" si="13"/>
        <v>0</v>
      </c>
      <c r="M113" s="4">
        <f t="shared" si="14"/>
        <v>0</v>
      </c>
      <c r="N113" s="4">
        <f t="shared" si="15"/>
        <v>0</v>
      </c>
      <c r="P113" s="5">
        <f>+'Silver '!D275</f>
        <v>0.29978</v>
      </c>
      <c r="R113" s="4">
        <f t="shared" si="16"/>
        <v>0</v>
      </c>
      <c r="S113" s="4">
        <f t="shared" si="17"/>
        <v>1.8736249999999997</v>
      </c>
      <c r="T113" s="4">
        <f t="shared" si="18"/>
        <v>0</v>
      </c>
      <c r="U113" s="4">
        <f t="shared" si="19"/>
        <v>0</v>
      </c>
      <c r="V113" s="4">
        <f t="shared" si="20"/>
        <v>0</v>
      </c>
      <c r="W113" s="4">
        <f t="shared" si="21"/>
        <v>0</v>
      </c>
    </row>
    <row r="114" spans="1:23" ht="15.75">
      <c r="A114" s="2">
        <v>1617</v>
      </c>
      <c r="C114" s="2">
        <v>3.5</v>
      </c>
      <c r="J114" s="4">
        <f t="shared" si="11"/>
        <v>6.249999999999999</v>
      </c>
      <c r="K114" s="4">
        <f t="shared" si="12"/>
        <v>0</v>
      </c>
      <c r="L114" s="4">
        <f t="shared" si="13"/>
        <v>0</v>
      </c>
      <c r="M114" s="4">
        <f t="shared" si="14"/>
        <v>0</v>
      </c>
      <c r="N114" s="4">
        <f t="shared" si="15"/>
        <v>0</v>
      </c>
      <c r="P114" s="5">
        <f>+'Silver '!D276</f>
        <v>0.28645</v>
      </c>
      <c r="R114" s="4">
        <f t="shared" si="16"/>
        <v>0</v>
      </c>
      <c r="S114" s="4">
        <f t="shared" si="17"/>
        <v>1.7903124999999995</v>
      </c>
      <c r="T114" s="4">
        <f t="shared" si="18"/>
        <v>0</v>
      </c>
      <c r="U114" s="4">
        <f t="shared" si="19"/>
        <v>0</v>
      </c>
      <c r="V114" s="4">
        <f t="shared" si="20"/>
        <v>0</v>
      </c>
      <c r="W114" s="4">
        <f t="shared" si="21"/>
        <v>0</v>
      </c>
    </row>
    <row r="115" spans="1:23" ht="15.75">
      <c r="A115" s="2">
        <v>1618</v>
      </c>
      <c r="J115" s="4">
        <f t="shared" si="11"/>
        <v>0</v>
      </c>
      <c r="K115" s="4">
        <f t="shared" si="12"/>
        <v>0</v>
      </c>
      <c r="L115" s="4">
        <f t="shared" si="13"/>
        <v>0</v>
      </c>
      <c r="M115" s="4">
        <f t="shared" si="14"/>
        <v>0</v>
      </c>
      <c r="N115" s="4">
        <f t="shared" si="15"/>
        <v>0</v>
      </c>
      <c r="P115" s="5">
        <f>+'Silver '!D277</f>
        <v>0.28645</v>
      </c>
      <c r="R115" s="4">
        <f t="shared" si="16"/>
        <v>0</v>
      </c>
      <c r="S115" s="4">
        <f t="shared" si="17"/>
        <v>0</v>
      </c>
      <c r="T115" s="4">
        <f t="shared" si="18"/>
        <v>0</v>
      </c>
      <c r="U115" s="4">
        <f t="shared" si="19"/>
        <v>0</v>
      </c>
      <c r="V115" s="4">
        <f t="shared" si="20"/>
        <v>0</v>
      </c>
      <c r="W115" s="4">
        <f t="shared" si="21"/>
        <v>0</v>
      </c>
    </row>
    <row r="116" spans="1:23" ht="15.75">
      <c r="A116" s="2">
        <v>1619</v>
      </c>
      <c r="B116" s="2">
        <v>1200</v>
      </c>
      <c r="J116" s="4">
        <f t="shared" si="11"/>
        <v>0</v>
      </c>
      <c r="K116" s="4">
        <f t="shared" si="12"/>
        <v>0</v>
      </c>
      <c r="L116" s="4">
        <f t="shared" si="13"/>
        <v>0</v>
      </c>
      <c r="M116" s="4">
        <f t="shared" si="14"/>
        <v>0</v>
      </c>
      <c r="N116" s="4">
        <f t="shared" si="15"/>
        <v>0</v>
      </c>
      <c r="P116" s="5">
        <f>+'Silver '!D278</f>
        <v>0</v>
      </c>
      <c r="R116" s="4">
        <f t="shared" si="16"/>
        <v>0</v>
      </c>
      <c r="S116" s="4">
        <f t="shared" si="17"/>
        <v>0</v>
      </c>
      <c r="T116" s="4">
        <f t="shared" si="18"/>
        <v>0</v>
      </c>
      <c r="U116" s="4">
        <f t="shared" si="19"/>
        <v>0</v>
      </c>
      <c r="V116" s="4">
        <f t="shared" si="20"/>
        <v>0</v>
      </c>
      <c r="W116" s="4">
        <f t="shared" si="21"/>
        <v>0</v>
      </c>
    </row>
    <row r="117" spans="1:23" ht="15.75">
      <c r="A117" s="2">
        <v>1620</v>
      </c>
      <c r="B117" s="2">
        <v>2220</v>
      </c>
      <c r="J117" s="4">
        <f t="shared" si="11"/>
        <v>0</v>
      </c>
      <c r="K117" s="4">
        <f t="shared" si="12"/>
        <v>0</v>
      </c>
      <c r="L117" s="4">
        <f t="shared" si="13"/>
        <v>0</v>
      </c>
      <c r="M117" s="4">
        <f t="shared" si="14"/>
        <v>0</v>
      </c>
      <c r="N117" s="4">
        <f t="shared" si="15"/>
        <v>0</v>
      </c>
      <c r="P117" s="5">
        <f>+'Silver '!D279</f>
        <v>0</v>
      </c>
      <c r="R117" s="4">
        <f t="shared" si="16"/>
        <v>0</v>
      </c>
      <c r="S117" s="4">
        <f t="shared" si="17"/>
        <v>0</v>
      </c>
      <c r="T117" s="4">
        <f t="shared" si="18"/>
        <v>0</v>
      </c>
      <c r="U117" s="4">
        <f t="shared" si="19"/>
        <v>0</v>
      </c>
      <c r="V117" s="4">
        <f t="shared" si="20"/>
        <v>0</v>
      </c>
      <c r="W117" s="4">
        <f t="shared" si="21"/>
        <v>0</v>
      </c>
    </row>
    <row r="118" spans="1:23" ht="15.75">
      <c r="A118" s="2">
        <v>1621</v>
      </c>
      <c r="B118" s="2">
        <v>2450</v>
      </c>
      <c r="J118" s="4">
        <f t="shared" si="11"/>
        <v>0</v>
      </c>
      <c r="K118" s="4">
        <f t="shared" si="12"/>
        <v>0</v>
      </c>
      <c r="L118" s="4">
        <f t="shared" si="13"/>
        <v>0</v>
      </c>
      <c r="M118" s="4">
        <f t="shared" si="14"/>
        <v>0</v>
      </c>
      <c r="N118" s="4">
        <f t="shared" si="15"/>
        <v>0</v>
      </c>
      <c r="P118" s="5">
        <f>+'Silver '!D280</f>
        <v>0</v>
      </c>
      <c r="R118" s="4">
        <f t="shared" si="16"/>
        <v>0</v>
      </c>
      <c r="S118" s="4">
        <f t="shared" si="17"/>
        <v>0</v>
      </c>
      <c r="T118" s="4">
        <f t="shared" si="18"/>
        <v>0</v>
      </c>
      <c r="U118" s="4">
        <f t="shared" si="19"/>
        <v>0</v>
      </c>
      <c r="V118" s="4">
        <f t="shared" si="20"/>
        <v>0</v>
      </c>
      <c r="W118" s="4">
        <f t="shared" si="21"/>
        <v>0</v>
      </c>
    </row>
    <row r="119" spans="1:23" ht="15.75">
      <c r="A119" s="2">
        <v>1622</v>
      </c>
      <c r="B119" s="2">
        <v>5580</v>
      </c>
      <c r="J119" s="4">
        <f t="shared" si="11"/>
        <v>0</v>
      </c>
      <c r="K119" s="4">
        <f t="shared" si="12"/>
        <v>0</v>
      </c>
      <c r="L119" s="4">
        <f t="shared" si="13"/>
        <v>0</v>
      </c>
      <c r="M119" s="4">
        <f t="shared" si="14"/>
        <v>0</v>
      </c>
      <c r="N119" s="4">
        <f t="shared" si="15"/>
        <v>0</v>
      </c>
      <c r="P119" s="5">
        <f>+'Silver '!D281</f>
        <v>0</v>
      </c>
      <c r="R119" s="4">
        <f t="shared" si="16"/>
        <v>0</v>
      </c>
      <c r="S119" s="4">
        <f t="shared" si="17"/>
        <v>0</v>
      </c>
      <c r="T119" s="4">
        <f t="shared" si="18"/>
        <v>0</v>
      </c>
      <c r="U119" s="4">
        <f t="shared" si="19"/>
        <v>0</v>
      </c>
      <c r="V119" s="4">
        <f t="shared" si="20"/>
        <v>0</v>
      </c>
      <c r="W119" s="4">
        <f t="shared" si="21"/>
        <v>0</v>
      </c>
    </row>
    <row r="120" spans="1:23" ht="15.75">
      <c r="A120" s="2">
        <v>1623</v>
      </c>
      <c r="J120" s="4">
        <f t="shared" si="11"/>
        <v>0</v>
      </c>
      <c r="K120" s="4">
        <f t="shared" si="12"/>
        <v>0</v>
      </c>
      <c r="L120" s="4">
        <f t="shared" si="13"/>
        <v>0</v>
      </c>
      <c r="M120" s="4">
        <f t="shared" si="14"/>
        <v>0</v>
      </c>
      <c r="N120" s="4">
        <f t="shared" si="15"/>
        <v>0</v>
      </c>
      <c r="P120" s="5">
        <f>+'Silver '!D282</f>
        <v>0</v>
      </c>
      <c r="R120" s="4">
        <f t="shared" si="16"/>
        <v>0</v>
      </c>
      <c r="S120" s="4">
        <f t="shared" si="17"/>
        <v>0</v>
      </c>
      <c r="T120" s="4">
        <f t="shared" si="18"/>
        <v>0</v>
      </c>
      <c r="U120" s="4">
        <f t="shared" si="19"/>
        <v>0</v>
      </c>
      <c r="V120" s="4">
        <f t="shared" si="20"/>
        <v>0</v>
      </c>
      <c r="W120" s="4">
        <f t="shared" si="21"/>
        <v>0</v>
      </c>
    </row>
    <row r="121" spans="1:23" ht="15.75">
      <c r="A121" s="2">
        <v>1624</v>
      </c>
      <c r="C121" s="2">
        <v>4</v>
      </c>
      <c r="J121" s="4">
        <f t="shared" si="11"/>
        <v>7.142857142857142</v>
      </c>
      <c r="K121" s="4">
        <f t="shared" si="12"/>
        <v>0</v>
      </c>
      <c r="L121" s="4">
        <f t="shared" si="13"/>
        <v>0</v>
      </c>
      <c r="M121" s="4">
        <f t="shared" si="14"/>
        <v>0</v>
      </c>
      <c r="N121" s="4">
        <f t="shared" si="15"/>
        <v>0</v>
      </c>
      <c r="P121" s="5">
        <f>+'Silver '!D283</f>
        <v>0.2852</v>
      </c>
      <c r="R121" s="4">
        <f t="shared" si="16"/>
        <v>0</v>
      </c>
      <c r="S121" s="4">
        <f t="shared" si="17"/>
        <v>2.037142857142857</v>
      </c>
      <c r="T121" s="4">
        <f t="shared" si="18"/>
        <v>0</v>
      </c>
      <c r="U121" s="4">
        <f t="shared" si="19"/>
        <v>0</v>
      </c>
      <c r="V121" s="4">
        <f t="shared" si="20"/>
        <v>0</v>
      </c>
      <c r="W121" s="4">
        <f t="shared" si="21"/>
        <v>0</v>
      </c>
    </row>
    <row r="122" spans="1:23" ht="15.75">
      <c r="A122" s="2">
        <v>1625</v>
      </c>
      <c r="J122" s="4">
        <f t="shared" si="11"/>
        <v>0</v>
      </c>
      <c r="K122" s="4">
        <f t="shared" si="12"/>
        <v>0</v>
      </c>
      <c r="L122" s="4">
        <f t="shared" si="13"/>
        <v>0</v>
      </c>
      <c r="M122" s="4">
        <f t="shared" si="14"/>
        <v>0</v>
      </c>
      <c r="N122" s="4">
        <f t="shared" si="15"/>
        <v>0</v>
      </c>
      <c r="P122" s="5">
        <f>+'Silver '!D284</f>
        <v>0.2852</v>
      </c>
      <c r="R122" s="4">
        <f t="shared" si="16"/>
        <v>0</v>
      </c>
      <c r="S122" s="4">
        <f t="shared" si="17"/>
        <v>0</v>
      </c>
      <c r="T122" s="4">
        <f t="shared" si="18"/>
        <v>0</v>
      </c>
      <c r="U122" s="4">
        <f t="shared" si="19"/>
        <v>0</v>
      </c>
      <c r="V122" s="4">
        <f t="shared" si="20"/>
        <v>0</v>
      </c>
      <c r="W122" s="4">
        <f t="shared" si="21"/>
        <v>0</v>
      </c>
    </row>
    <row r="123" spans="1:23" ht="15.75">
      <c r="A123" s="2">
        <v>1626</v>
      </c>
      <c r="J123" s="4">
        <f t="shared" si="11"/>
        <v>0</v>
      </c>
      <c r="K123" s="4">
        <f t="shared" si="12"/>
        <v>0</v>
      </c>
      <c r="L123" s="4">
        <f t="shared" si="13"/>
        <v>0</v>
      </c>
      <c r="M123" s="4">
        <f t="shared" si="14"/>
        <v>0</v>
      </c>
      <c r="N123" s="4">
        <f t="shared" si="15"/>
        <v>0</v>
      </c>
      <c r="P123" s="5">
        <f>+'Silver '!D285</f>
        <v>0.279</v>
      </c>
      <c r="R123" s="4">
        <f t="shared" si="16"/>
        <v>0</v>
      </c>
      <c r="S123" s="4">
        <f t="shared" si="17"/>
        <v>0</v>
      </c>
      <c r="T123" s="4">
        <f t="shared" si="18"/>
        <v>0</v>
      </c>
      <c r="U123" s="4">
        <f t="shared" si="19"/>
        <v>0</v>
      </c>
      <c r="V123" s="4">
        <f t="shared" si="20"/>
        <v>0</v>
      </c>
      <c r="W123" s="4">
        <f t="shared" si="21"/>
        <v>0</v>
      </c>
    </row>
    <row r="124" spans="1:23" ht="15.75">
      <c r="A124" s="2">
        <v>1627</v>
      </c>
      <c r="B124" s="2">
        <v>1800</v>
      </c>
      <c r="C124" s="2">
        <v>3</v>
      </c>
      <c r="J124" s="4">
        <f t="shared" si="11"/>
        <v>5.357142857142857</v>
      </c>
      <c r="K124" s="4">
        <f t="shared" si="12"/>
        <v>0</v>
      </c>
      <c r="L124" s="4">
        <f t="shared" si="13"/>
        <v>0</v>
      </c>
      <c r="M124" s="4">
        <f t="shared" si="14"/>
        <v>0</v>
      </c>
      <c r="N124" s="4">
        <f t="shared" si="15"/>
        <v>0</v>
      </c>
      <c r="P124" s="5">
        <f>+'Silver '!D286</f>
        <v>0.279</v>
      </c>
      <c r="R124" s="4">
        <f t="shared" si="16"/>
        <v>0</v>
      </c>
      <c r="S124" s="4">
        <f t="shared" si="17"/>
        <v>1.4946428571428572</v>
      </c>
      <c r="T124" s="4">
        <f t="shared" si="18"/>
        <v>0</v>
      </c>
      <c r="U124" s="4">
        <f t="shared" si="19"/>
        <v>0</v>
      </c>
      <c r="V124" s="4">
        <f t="shared" si="20"/>
        <v>0</v>
      </c>
      <c r="W124" s="4">
        <f t="shared" si="21"/>
        <v>0</v>
      </c>
    </row>
    <row r="125" spans="1:23" ht="15.75">
      <c r="A125" s="2">
        <v>1628</v>
      </c>
      <c r="B125" s="2">
        <v>1800</v>
      </c>
      <c r="J125" s="4">
        <f t="shared" si="11"/>
        <v>0</v>
      </c>
      <c r="K125" s="4">
        <f t="shared" si="12"/>
        <v>0</v>
      </c>
      <c r="L125" s="4">
        <f t="shared" si="13"/>
        <v>0</v>
      </c>
      <c r="M125" s="4">
        <f t="shared" si="14"/>
        <v>0</v>
      </c>
      <c r="N125" s="4">
        <f t="shared" si="15"/>
        <v>0</v>
      </c>
      <c r="P125" s="5">
        <f>+'Silver '!D287</f>
        <v>0.28053</v>
      </c>
      <c r="R125" s="4">
        <f t="shared" si="16"/>
        <v>0</v>
      </c>
      <c r="S125" s="4">
        <f t="shared" si="17"/>
        <v>0</v>
      </c>
      <c r="T125" s="4">
        <f t="shared" si="18"/>
        <v>0</v>
      </c>
      <c r="U125" s="4">
        <f t="shared" si="19"/>
        <v>0</v>
      </c>
      <c r="V125" s="4">
        <f t="shared" si="20"/>
        <v>0</v>
      </c>
      <c r="W125" s="4">
        <f t="shared" si="21"/>
        <v>0</v>
      </c>
    </row>
    <row r="126" spans="1:23" ht="15.75">
      <c r="A126" s="2">
        <v>1629</v>
      </c>
      <c r="J126" s="4">
        <f t="shared" si="11"/>
        <v>0</v>
      </c>
      <c r="K126" s="4">
        <f t="shared" si="12"/>
        <v>0</v>
      </c>
      <c r="L126" s="4">
        <f t="shared" si="13"/>
        <v>0</v>
      </c>
      <c r="M126" s="4">
        <f t="shared" si="14"/>
        <v>0</v>
      </c>
      <c r="N126" s="4">
        <f t="shared" si="15"/>
        <v>0</v>
      </c>
      <c r="P126" s="5">
        <f>+'Silver '!D288</f>
        <v>0.28053</v>
      </c>
      <c r="R126" s="4">
        <f t="shared" si="16"/>
        <v>0</v>
      </c>
      <c r="S126" s="4">
        <f t="shared" si="17"/>
        <v>0</v>
      </c>
      <c r="T126" s="4">
        <f t="shared" si="18"/>
        <v>0</v>
      </c>
      <c r="U126" s="4">
        <f t="shared" si="19"/>
        <v>0</v>
      </c>
      <c r="V126" s="4">
        <f t="shared" si="20"/>
        <v>0</v>
      </c>
      <c r="W126" s="4">
        <f t="shared" si="21"/>
        <v>0</v>
      </c>
    </row>
    <row r="127" spans="1:23" ht="15.75">
      <c r="A127" s="2">
        <v>1630</v>
      </c>
      <c r="J127" s="4">
        <f t="shared" si="11"/>
        <v>0</v>
      </c>
      <c r="K127" s="4">
        <f t="shared" si="12"/>
        <v>0</v>
      </c>
      <c r="L127" s="4">
        <f t="shared" si="13"/>
        <v>0</v>
      </c>
      <c r="M127" s="4">
        <f t="shared" si="14"/>
        <v>0</v>
      </c>
      <c r="N127" s="4">
        <f t="shared" si="15"/>
        <v>0</v>
      </c>
      <c r="P127" s="5">
        <f>+'Silver '!D289</f>
        <v>0.28053</v>
      </c>
      <c r="R127" s="4">
        <f t="shared" si="16"/>
        <v>0</v>
      </c>
      <c r="S127" s="4">
        <f t="shared" si="17"/>
        <v>0</v>
      </c>
      <c r="T127" s="4">
        <f t="shared" si="18"/>
        <v>0</v>
      </c>
      <c r="U127" s="4">
        <f t="shared" si="19"/>
        <v>0</v>
      </c>
      <c r="V127" s="4">
        <f t="shared" si="20"/>
        <v>0</v>
      </c>
      <c r="W127" s="4">
        <f t="shared" si="21"/>
        <v>0</v>
      </c>
    </row>
    <row r="128" spans="1:23" ht="15.75">
      <c r="A128" s="2">
        <v>1631</v>
      </c>
      <c r="B128" s="2">
        <v>1710</v>
      </c>
      <c r="J128" s="4">
        <f t="shared" si="11"/>
        <v>0</v>
      </c>
      <c r="K128" s="4">
        <f t="shared" si="12"/>
        <v>0</v>
      </c>
      <c r="L128" s="4">
        <f t="shared" si="13"/>
        <v>0</v>
      </c>
      <c r="M128" s="4">
        <f t="shared" si="14"/>
        <v>0</v>
      </c>
      <c r="N128" s="4">
        <f t="shared" si="15"/>
        <v>0</v>
      </c>
      <c r="P128" s="5">
        <f>+'Silver '!D290</f>
        <v>0.28053</v>
      </c>
      <c r="R128" s="4">
        <f t="shared" si="16"/>
        <v>0</v>
      </c>
      <c r="S128" s="4">
        <f t="shared" si="17"/>
        <v>0</v>
      </c>
      <c r="T128" s="4">
        <f t="shared" si="18"/>
        <v>0</v>
      </c>
      <c r="U128" s="4">
        <f t="shared" si="19"/>
        <v>0</v>
      </c>
      <c r="V128" s="4">
        <f t="shared" si="20"/>
        <v>0</v>
      </c>
      <c r="W128" s="4">
        <f t="shared" si="21"/>
        <v>0</v>
      </c>
    </row>
    <row r="129" spans="1:23" ht="15.75">
      <c r="A129" s="2">
        <v>1632</v>
      </c>
      <c r="C129" s="2">
        <v>3.5</v>
      </c>
      <c r="J129" s="4">
        <f t="shared" si="11"/>
        <v>6.249999999999999</v>
      </c>
      <c r="K129" s="4">
        <f t="shared" si="12"/>
        <v>0</v>
      </c>
      <c r="L129" s="4">
        <f t="shared" si="13"/>
        <v>0</v>
      </c>
      <c r="M129" s="4">
        <f t="shared" si="14"/>
        <v>0</v>
      </c>
      <c r="N129" s="4">
        <f t="shared" si="15"/>
        <v>0</v>
      </c>
      <c r="P129" s="5">
        <f>+'Silver '!D291</f>
        <v>0.28053</v>
      </c>
      <c r="R129" s="4">
        <f t="shared" si="16"/>
        <v>0</v>
      </c>
      <c r="S129" s="4">
        <f t="shared" si="17"/>
        <v>1.7533124999999998</v>
      </c>
      <c r="T129" s="4">
        <f t="shared" si="18"/>
        <v>0</v>
      </c>
      <c r="U129" s="4">
        <f t="shared" si="19"/>
        <v>0</v>
      </c>
      <c r="V129" s="4">
        <f t="shared" si="20"/>
        <v>0</v>
      </c>
      <c r="W129" s="4">
        <f t="shared" si="21"/>
        <v>0</v>
      </c>
    </row>
    <row r="130" spans="1:23" ht="15.75">
      <c r="A130" s="2">
        <v>1633</v>
      </c>
      <c r="C130" s="2">
        <v>3.19</v>
      </c>
      <c r="J130" s="4">
        <f t="shared" si="11"/>
        <v>5.696428571428571</v>
      </c>
      <c r="K130" s="4">
        <f t="shared" si="12"/>
        <v>0</v>
      </c>
      <c r="L130" s="4">
        <f t="shared" si="13"/>
        <v>0</v>
      </c>
      <c r="M130" s="4">
        <f t="shared" si="14"/>
        <v>0</v>
      </c>
      <c r="N130" s="4">
        <f t="shared" si="15"/>
        <v>0</v>
      </c>
      <c r="P130" s="5">
        <f>+'Silver '!D292</f>
        <v>0.28053</v>
      </c>
      <c r="R130" s="4">
        <f t="shared" si="16"/>
        <v>0</v>
      </c>
      <c r="S130" s="4">
        <f t="shared" si="17"/>
        <v>1.598019107142857</v>
      </c>
      <c r="T130" s="4">
        <f t="shared" si="18"/>
        <v>0</v>
      </c>
      <c r="U130" s="4">
        <f t="shared" si="19"/>
        <v>0</v>
      </c>
      <c r="V130" s="4">
        <f t="shared" si="20"/>
        <v>0</v>
      </c>
      <c r="W130" s="4">
        <f t="shared" si="21"/>
        <v>0</v>
      </c>
    </row>
    <row r="131" spans="1:23" ht="15.75">
      <c r="A131" s="2">
        <v>1634</v>
      </c>
      <c r="B131" s="2">
        <v>1980</v>
      </c>
      <c r="C131" s="2">
        <v>3</v>
      </c>
      <c r="J131" s="4">
        <f t="shared" si="11"/>
        <v>5.357142857142857</v>
      </c>
      <c r="K131" s="4">
        <f t="shared" si="12"/>
        <v>0</v>
      </c>
      <c r="L131" s="4">
        <f t="shared" si="13"/>
        <v>0</v>
      </c>
      <c r="M131" s="4">
        <f t="shared" si="14"/>
        <v>0</v>
      </c>
      <c r="N131" s="4">
        <f t="shared" si="15"/>
        <v>0</v>
      </c>
      <c r="P131" s="5">
        <f>+'Silver '!D293</f>
        <v>0.28053</v>
      </c>
      <c r="R131" s="4">
        <f t="shared" si="16"/>
        <v>0</v>
      </c>
      <c r="S131" s="4">
        <f t="shared" si="17"/>
        <v>1.5028392857142856</v>
      </c>
      <c r="T131" s="4">
        <f t="shared" si="18"/>
        <v>0</v>
      </c>
      <c r="U131" s="4">
        <f t="shared" si="19"/>
        <v>0</v>
      </c>
      <c r="V131" s="4">
        <f t="shared" si="20"/>
        <v>0</v>
      </c>
      <c r="W131" s="4">
        <f t="shared" si="21"/>
        <v>0</v>
      </c>
    </row>
    <row r="132" spans="1:23" ht="15.75">
      <c r="A132" s="2">
        <v>1635</v>
      </c>
      <c r="B132" s="2">
        <v>2003</v>
      </c>
      <c r="J132" s="4">
        <f t="shared" si="11"/>
        <v>0</v>
      </c>
      <c r="K132" s="4">
        <f t="shared" si="12"/>
        <v>0</v>
      </c>
      <c r="L132" s="4">
        <f t="shared" si="13"/>
        <v>0</v>
      </c>
      <c r="M132" s="4">
        <f t="shared" si="14"/>
        <v>0</v>
      </c>
      <c r="N132" s="4">
        <f t="shared" si="15"/>
        <v>0</v>
      </c>
      <c r="P132" s="5">
        <f>+'Silver '!D294</f>
        <v>0.279</v>
      </c>
      <c r="R132" s="4">
        <f t="shared" si="16"/>
        <v>0</v>
      </c>
      <c r="S132" s="4">
        <f t="shared" si="17"/>
        <v>0</v>
      </c>
      <c r="T132" s="4">
        <f t="shared" si="18"/>
        <v>0</v>
      </c>
      <c r="U132" s="4">
        <f t="shared" si="19"/>
        <v>0</v>
      </c>
      <c r="V132" s="4">
        <f t="shared" si="20"/>
        <v>0</v>
      </c>
      <c r="W132" s="4">
        <f t="shared" si="21"/>
        <v>0</v>
      </c>
    </row>
    <row r="133" spans="1:23" ht="15.75">
      <c r="A133" s="2">
        <v>1636</v>
      </c>
      <c r="B133" s="2">
        <v>2100</v>
      </c>
      <c r="J133" s="4">
        <f t="shared" si="11"/>
        <v>0</v>
      </c>
      <c r="K133" s="4">
        <f t="shared" si="12"/>
        <v>0</v>
      </c>
      <c r="L133" s="4">
        <f t="shared" si="13"/>
        <v>0</v>
      </c>
      <c r="M133" s="4">
        <f t="shared" si="14"/>
        <v>0</v>
      </c>
      <c r="N133" s="4">
        <f t="shared" si="15"/>
        <v>0</v>
      </c>
      <c r="P133" s="5">
        <f>+'Silver '!D295</f>
        <v>0.276</v>
      </c>
      <c r="R133" s="4">
        <f t="shared" si="16"/>
        <v>0</v>
      </c>
      <c r="S133" s="4">
        <f t="shared" si="17"/>
        <v>0</v>
      </c>
      <c r="T133" s="4">
        <f t="shared" si="18"/>
        <v>0</v>
      </c>
      <c r="U133" s="4">
        <f t="shared" si="19"/>
        <v>0</v>
      </c>
      <c r="V133" s="4">
        <f t="shared" si="20"/>
        <v>0</v>
      </c>
      <c r="W133" s="4">
        <f t="shared" si="21"/>
        <v>0</v>
      </c>
    </row>
    <row r="134" spans="1:23" ht="15.75">
      <c r="A134" s="2">
        <v>1637</v>
      </c>
      <c r="B134" s="2">
        <v>1800</v>
      </c>
      <c r="C134" s="2">
        <v>3</v>
      </c>
      <c r="J134" s="4">
        <f t="shared" si="11"/>
        <v>5.357142857142857</v>
      </c>
      <c r="K134" s="4">
        <f t="shared" si="12"/>
        <v>0</v>
      </c>
      <c r="L134" s="4">
        <f t="shared" si="13"/>
        <v>0</v>
      </c>
      <c r="M134" s="4">
        <f t="shared" si="14"/>
        <v>0</v>
      </c>
      <c r="N134" s="4">
        <f t="shared" si="15"/>
        <v>0</v>
      </c>
      <c r="P134" s="5">
        <f>+'Silver '!D296</f>
        <v>0.276</v>
      </c>
      <c r="R134" s="4">
        <f t="shared" si="16"/>
        <v>0</v>
      </c>
      <c r="S134" s="4">
        <f t="shared" si="17"/>
        <v>1.4785714285714286</v>
      </c>
      <c r="T134" s="4">
        <f t="shared" si="18"/>
        <v>0</v>
      </c>
      <c r="U134" s="4">
        <f t="shared" si="19"/>
        <v>0</v>
      </c>
      <c r="V134" s="4">
        <f t="shared" si="20"/>
        <v>0</v>
      </c>
      <c r="W134" s="4">
        <f t="shared" si="21"/>
        <v>0</v>
      </c>
    </row>
    <row r="135" spans="1:23" ht="15.75">
      <c r="A135" s="2">
        <v>1638</v>
      </c>
      <c r="J135" s="4">
        <f t="shared" si="11"/>
        <v>0</v>
      </c>
      <c r="K135" s="4">
        <f t="shared" si="12"/>
        <v>0</v>
      </c>
      <c r="L135" s="4">
        <f t="shared" si="13"/>
        <v>0</v>
      </c>
      <c r="M135" s="4">
        <f t="shared" si="14"/>
        <v>0</v>
      </c>
      <c r="N135" s="4">
        <f t="shared" si="15"/>
        <v>0</v>
      </c>
      <c r="P135" s="5">
        <f>+'Silver '!D297</f>
        <v>0.276</v>
      </c>
      <c r="R135" s="4">
        <f t="shared" si="16"/>
        <v>0</v>
      </c>
      <c r="S135" s="4">
        <f t="shared" si="17"/>
        <v>0</v>
      </c>
      <c r="T135" s="4">
        <f t="shared" si="18"/>
        <v>0</v>
      </c>
      <c r="U135" s="4">
        <f t="shared" si="19"/>
        <v>0</v>
      </c>
      <c r="V135" s="4">
        <f t="shared" si="20"/>
        <v>0</v>
      </c>
      <c r="W135" s="4">
        <f t="shared" si="21"/>
        <v>0</v>
      </c>
    </row>
    <row r="136" spans="1:23" ht="15.75">
      <c r="A136" s="2">
        <v>1639</v>
      </c>
      <c r="C136" s="2">
        <v>3</v>
      </c>
      <c r="J136" s="4">
        <f t="shared" si="11"/>
        <v>5.357142857142857</v>
      </c>
      <c r="K136" s="4">
        <f t="shared" si="12"/>
        <v>0</v>
      </c>
      <c r="L136" s="4">
        <f t="shared" si="13"/>
        <v>0</v>
      </c>
      <c r="M136" s="4">
        <f t="shared" si="14"/>
        <v>0</v>
      </c>
      <c r="N136" s="4">
        <f t="shared" si="15"/>
        <v>0</v>
      </c>
      <c r="P136" s="5">
        <f>+'Silver '!D298</f>
        <v>0.276</v>
      </c>
      <c r="R136" s="4">
        <f t="shared" si="16"/>
        <v>0</v>
      </c>
      <c r="S136" s="4">
        <f t="shared" si="17"/>
        <v>1.4785714285714286</v>
      </c>
      <c r="T136" s="4">
        <f t="shared" si="18"/>
        <v>0</v>
      </c>
      <c r="U136" s="4">
        <f t="shared" si="19"/>
        <v>0</v>
      </c>
      <c r="V136" s="4">
        <f t="shared" si="20"/>
        <v>0</v>
      </c>
      <c r="W136" s="4">
        <f t="shared" si="21"/>
        <v>0</v>
      </c>
    </row>
    <row r="137" spans="1:23" ht="15.75">
      <c r="A137" s="2">
        <v>1640</v>
      </c>
      <c r="B137" s="2">
        <v>2070</v>
      </c>
      <c r="J137" s="4">
        <f t="shared" si="11"/>
        <v>0</v>
      </c>
      <c r="K137" s="4">
        <f t="shared" si="12"/>
        <v>0</v>
      </c>
      <c r="L137" s="4">
        <f t="shared" si="13"/>
        <v>0</v>
      </c>
      <c r="M137" s="4">
        <f t="shared" si="14"/>
        <v>0</v>
      </c>
      <c r="N137" s="4">
        <f t="shared" si="15"/>
        <v>0</v>
      </c>
      <c r="P137" s="5">
        <f>+'Silver '!D299</f>
        <v>0.276</v>
      </c>
      <c r="R137" s="4">
        <f t="shared" si="16"/>
        <v>0</v>
      </c>
      <c r="S137" s="4">
        <f t="shared" si="17"/>
        <v>0</v>
      </c>
      <c r="T137" s="4">
        <f t="shared" si="18"/>
        <v>0</v>
      </c>
      <c r="U137" s="4">
        <f t="shared" si="19"/>
        <v>0</v>
      </c>
      <c r="V137" s="4">
        <f t="shared" si="20"/>
        <v>0</v>
      </c>
      <c r="W137" s="4">
        <f t="shared" si="21"/>
        <v>0</v>
      </c>
    </row>
    <row r="138" spans="1:23" ht="15.75">
      <c r="A138" s="2">
        <v>1641</v>
      </c>
      <c r="B138" s="2">
        <v>1710</v>
      </c>
      <c r="C138" s="2">
        <v>3</v>
      </c>
      <c r="E138" s="2">
        <v>6</v>
      </c>
      <c r="J138" s="4">
        <f t="shared" si="11"/>
        <v>5.357142857142857</v>
      </c>
      <c r="K138" s="4">
        <f t="shared" si="12"/>
        <v>0</v>
      </c>
      <c r="L138" s="4">
        <f t="shared" si="13"/>
        <v>10.714285714285714</v>
      </c>
      <c r="M138" s="4">
        <f t="shared" si="14"/>
        <v>0</v>
      </c>
      <c r="N138" s="4">
        <f t="shared" si="15"/>
        <v>0</v>
      </c>
      <c r="P138" s="5">
        <f>+'Silver '!D300</f>
        <v>0.276</v>
      </c>
      <c r="R138" s="4">
        <f t="shared" si="16"/>
        <v>0</v>
      </c>
      <c r="S138" s="4">
        <f t="shared" si="17"/>
        <v>1.4785714285714286</v>
      </c>
      <c r="T138" s="4">
        <f t="shared" si="18"/>
        <v>0</v>
      </c>
      <c r="U138" s="4">
        <f t="shared" si="19"/>
        <v>2.9571428571428573</v>
      </c>
      <c r="V138" s="4">
        <f t="shared" si="20"/>
        <v>0</v>
      </c>
      <c r="W138" s="4">
        <f t="shared" si="21"/>
        <v>0</v>
      </c>
    </row>
    <row r="139" spans="1:23" ht="15.75">
      <c r="A139" s="2">
        <v>1642</v>
      </c>
      <c r="B139" s="2">
        <v>1980</v>
      </c>
      <c r="C139" s="2">
        <v>3</v>
      </c>
      <c r="J139" s="4">
        <f t="shared" si="11"/>
        <v>5.357142857142857</v>
      </c>
      <c r="K139" s="4">
        <f t="shared" si="12"/>
        <v>0</v>
      </c>
      <c r="L139" s="4">
        <f t="shared" si="13"/>
        <v>0</v>
      </c>
      <c r="M139" s="4">
        <f t="shared" si="14"/>
        <v>0</v>
      </c>
      <c r="N139" s="4">
        <f t="shared" si="15"/>
        <v>0</v>
      </c>
      <c r="P139" s="5">
        <f>+'Silver '!D301</f>
        <v>0.276</v>
      </c>
      <c r="R139" s="4">
        <f t="shared" si="16"/>
        <v>0</v>
      </c>
      <c r="S139" s="4">
        <f t="shared" si="17"/>
        <v>1.4785714285714286</v>
      </c>
      <c r="T139" s="4">
        <f t="shared" si="18"/>
        <v>0</v>
      </c>
      <c r="U139" s="4">
        <f t="shared" si="19"/>
        <v>0</v>
      </c>
      <c r="V139" s="4">
        <f t="shared" si="20"/>
        <v>0</v>
      </c>
      <c r="W139" s="4">
        <f t="shared" si="21"/>
        <v>0</v>
      </c>
    </row>
    <row r="140" spans="1:23" ht="15.75">
      <c r="A140" s="2">
        <v>1643</v>
      </c>
      <c r="C140" s="2">
        <v>3.02</v>
      </c>
      <c r="E140" s="2">
        <v>6</v>
      </c>
      <c r="J140" s="4">
        <f t="shared" si="11"/>
        <v>5.392857142857142</v>
      </c>
      <c r="K140" s="4">
        <f t="shared" si="12"/>
        <v>0</v>
      </c>
      <c r="L140" s="4">
        <f t="shared" si="13"/>
        <v>10.714285714285714</v>
      </c>
      <c r="M140" s="4">
        <f t="shared" si="14"/>
        <v>0</v>
      </c>
      <c r="N140" s="4">
        <f t="shared" si="15"/>
        <v>0</v>
      </c>
      <c r="P140" s="5">
        <f>+'Silver '!D302</f>
        <v>0.276</v>
      </c>
      <c r="R140" s="4">
        <f t="shared" si="16"/>
        <v>0</v>
      </c>
      <c r="S140" s="4">
        <f t="shared" si="17"/>
        <v>1.4884285714285714</v>
      </c>
      <c r="T140" s="4">
        <f t="shared" si="18"/>
        <v>0</v>
      </c>
      <c r="U140" s="4">
        <f t="shared" si="19"/>
        <v>2.9571428571428573</v>
      </c>
      <c r="V140" s="4">
        <f t="shared" si="20"/>
        <v>0</v>
      </c>
      <c r="W140" s="4">
        <f t="shared" si="21"/>
        <v>0</v>
      </c>
    </row>
    <row r="141" spans="1:23" ht="15.75">
      <c r="A141" s="2">
        <v>1644</v>
      </c>
      <c r="B141" s="2">
        <v>2160</v>
      </c>
      <c r="E141" s="2">
        <v>6</v>
      </c>
      <c r="J141" s="4">
        <f t="shared" si="11"/>
        <v>0</v>
      </c>
      <c r="K141" s="4">
        <f t="shared" si="12"/>
        <v>0</v>
      </c>
      <c r="L141" s="4">
        <f t="shared" si="13"/>
        <v>10.714285714285714</v>
      </c>
      <c r="M141" s="4">
        <f t="shared" si="14"/>
        <v>0</v>
      </c>
      <c r="N141" s="4">
        <f t="shared" si="15"/>
        <v>0</v>
      </c>
      <c r="P141" s="5">
        <f>+'Silver '!D303</f>
        <v>0.276</v>
      </c>
      <c r="R141" s="4">
        <f t="shared" si="16"/>
        <v>0</v>
      </c>
      <c r="S141" s="4">
        <f t="shared" si="17"/>
        <v>0</v>
      </c>
      <c r="T141" s="4">
        <f t="shared" si="18"/>
        <v>0</v>
      </c>
      <c r="U141" s="4">
        <f t="shared" si="19"/>
        <v>2.9571428571428573</v>
      </c>
      <c r="V141" s="4">
        <f t="shared" si="20"/>
        <v>0</v>
      </c>
      <c r="W141" s="4">
        <f t="shared" si="21"/>
        <v>0</v>
      </c>
    </row>
    <row r="142" spans="1:23" ht="15.75">
      <c r="A142" s="2">
        <v>1645</v>
      </c>
      <c r="C142" s="2">
        <v>3.21</v>
      </c>
      <c r="D142" s="25" t="s">
        <v>162</v>
      </c>
      <c r="E142" s="2">
        <v>6</v>
      </c>
      <c r="J142" s="4">
        <f aca="true" t="shared" si="22" ref="J142:J205">+C142/0.56</f>
        <v>5.732142857142857</v>
      </c>
      <c r="K142" s="4" t="str">
        <f aca="true" t="shared" si="23" ref="K142:K205">+D142</f>
        <v>Now</v>
      </c>
      <c r="L142" s="4">
        <f aca="true" t="shared" si="24" ref="L142:L205">+E142/0.56</f>
        <v>10.714285714285714</v>
      </c>
      <c r="M142" s="4">
        <f aca="true" t="shared" si="25" ref="M142:M205">+F142/0.56</f>
        <v>0</v>
      </c>
      <c r="N142" s="4">
        <f aca="true" t="shared" si="26" ref="N142:N205">+G142/0.56</f>
        <v>0</v>
      </c>
      <c r="P142" s="5">
        <f>+'Silver '!D304</f>
        <v>0.276</v>
      </c>
      <c r="R142" s="4">
        <f aca="true" t="shared" si="27" ref="R142:R205">+I142*$P142</f>
        <v>0</v>
      </c>
      <c r="S142" s="4">
        <f aca="true" t="shared" si="28" ref="S142:S205">+J142*$P142</f>
        <v>1.5820714285714286</v>
      </c>
      <c r="T142" s="4" t="e">
        <f aca="true" t="shared" si="29" ref="T142:T205">+K142*$P142</f>
        <v>#VALUE!</v>
      </c>
      <c r="U142" s="4">
        <f aca="true" t="shared" si="30" ref="U142:U205">+L142*$P142</f>
        <v>2.9571428571428573</v>
      </c>
      <c r="V142" s="4">
        <f aca="true" t="shared" si="31" ref="V142:V205">+M142*$P142</f>
        <v>0</v>
      </c>
      <c r="W142" s="4">
        <f aca="true" t="shared" si="32" ref="W142:W205">+N142*$P142</f>
        <v>0</v>
      </c>
    </row>
    <row r="143" spans="1:23" ht="15.75">
      <c r="A143" s="2">
        <v>1646</v>
      </c>
      <c r="B143" s="2">
        <v>2115</v>
      </c>
      <c r="C143" s="2">
        <v>4</v>
      </c>
      <c r="D143" s="26" t="s">
        <v>161</v>
      </c>
      <c r="J143" s="4">
        <f t="shared" si="22"/>
        <v>7.142857142857142</v>
      </c>
      <c r="K143" s="4" t="str">
        <f t="shared" si="23"/>
        <v>pf/pfund</v>
      </c>
      <c r="L143" s="4">
        <f t="shared" si="24"/>
        <v>0</v>
      </c>
      <c r="M143" s="4">
        <f t="shared" si="25"/>
        <v>0</v>
      </c>
      <c r="N143" s="4">
        <f t="shared" si="26"/>
        <v>0</v>
      </c>
      <c r="P143" s="5">
        <f>+'Silver '!D305</f>
        <v>0.276</v>
      </c>
      <c r="R143" s="4">
        <f t="shared" si="27"/>
        <v>0</v>
      </c>
      <c r="S143" s="4">
        <f t="shared" si="28"/>
        <v>1.9714285714285715</v>
      </c>
      <c r="T143" s="4" t="e">
        <f t="shared" si="29"/>
        <v>#VALUE!</v>
      </c>
      <c r="U143" s="4">
        <f t="shared" si="30"/>
        <v>0</v>
      </c>
      <c r="V143" s="4">
        <f t="shared" si="31"/>
        <v>0</v>
      </c>
      <c r="W143" s="4">
        <f t="shared" si="32"/>
        <v>0</v>
      </c>
    </row>
    <row r="144" spans="1:23" ht="15.75">
      <c r="A144" s="2">
        <v>1647</v>
      </c>
      <c r="B144" s="2">
        <v>1800</v>
      </c>
      <c r="D144" s="2">
        <v>10</v>
      </c>
      <c r="J144" s="4">
        <f t="shared" si="22"/>
        <v>0</v>
      </c>
      <c r="K144" s="4">
        <f t="shared" si="23"/>
        <v>10</v>
      </c>
      <c r="L144" s="4">
        <f t="shared" si="24"/>
        <v>0</v>
      </c>
      <c r="M144" s="4">
        <f t="shared" si="25"/>
        <v>0</v>
      </c>
      <c r="N144" s="4">
        <f t="shared" si="26"/>
        <v>0</v>
      </c>
      <c r="P144" s="5">
        <f>+'Silver '!D306</f>
        <v>0.276</v>
      </c>
      <c r="R144" s="4">
        <f t="shared" si="27"/>
        <v>0</v>
      </c>
      <c r="S144" s="4">
        <f t="shared" si="28"/>
        <v>0</v>
      </c>
      <c r="T144" s="4">
        <f t="shared" si="29"/>
        <v>2.7600000000000002</v>
      </c>
      <c r="U144" s="4">
        <f t="shared" si="30"/>
        <v>0</v>
      </c>
      <c r="V144" s="4">
        <f t="shared" si="31"/>
        <v>0</v>
      </c>
      <c r="W144" s="4">
        <f t="shared" si="32"/>
        <v>0</v>
      </c>
    </row>
    <row r="145" spans="1:23" ht="15.75">
      <c r="A145" s="2">
        <v>1648</v>
      </c>
      <c r="C145" s="2">
        <v>3</v>
      </c>
      <c r="J145" s="4">
        <f t="shared" si="22"/>
        <v>5.357142857142857</v>
      </c>
      <c r="K145" s="4">
        <f t="shared" si="23"/>
        <v>0</v>
      </c>
      <c r="L145" s="4">
        <f t="shared" si="24"/>
        <v>0</v>
      </c>
      <c r="M145" s="4">
        <f t="shared" si="25"/>
        <v>0</v>
      </c>
      <c r="N145" s="4">
        <f t="shared" si="26"/>
        <v>0</v>
      </c>
      <c r="P145" s="5">
        <f>+'Silver '!D307</f>
        <v>0.276</v>
      </c>
      <c r="R145" s="4">
        <f t="shared" si="27"/>
        <v>0</v>
      </c>
      <c r="S145" s="4">
        <f t="shared" si="28"/>
        <v>1.4785714285714286</v>
      </c>
      <c r="T145" s="4">
        <f t="shared" si="29"/>
        <v>0</v>
      </c>
      <c r="U145" s="4">
        <f t="shared" si="30"/>
        <v>0</v>
      </c>
      <c r="V145" s="4">
        <f t="shared" si="31"/>
        <v>0</v>
      </c>
      <c r="W145" s="4">
        <f t="shared" si="32"/>
        <v>0</v>
      </c>
    </row>
    <row r="146" spans="1:23" ht="15.75">
      <c r="A146" s="2">
        <v>1649</v>
      </c>
      <c r="J146" s="4">
        <f t="shared" si="22"/>
        <v>0</v>
      </c>
      <c r="K146" s="4">
        <f t="shared" si="23"/>
        <v>0</v>
      </c>
      <c r="L146" s="4">
        <f t="shared" si="24"/>
        <v>0</v>
      </c>
      <c r="M146" s="4">
        <f t="shared" si="25"/>
        <v>0</v>
      </c>
      <c r="N146" s="4">
        <f t="shared" si="26"/>
        <v>0</v>
      </c>
      <c r="P146" s="5">
        <f>+'Silver '!D308</f>
        <v>0.276</v>
      </c>
      <c r="R146" s="4">
        <f t="shared" si="27"/>
        <v>0</v>
      </c>
      <c r="S146" s="4">
        <f t="shared" si="28"/>
        <v>0</v>
      </c>
      <c r="T146" s="4">
        <f t="shared" si="29"/>
        <v>0</v>
      </c>
      <c r="U146" s="4">
        <f t="shared" si="30"/>
        <v>0</v>
      </c>
      <c r="V146" s="4">
        <f t="shared" si="31"/>
        <v>0</v>
      </c>
      <c r="W146" s="4">
        <f t="shared" si="32"/>
        <v>0</v>
      </c>
    </row>
    <row r="147" spans="1:23" ht="15.75">
      <c r="A147" s="2">
        <v>1650</v>
      </c>
      <c r="F147" s="2">
        <v>12</v>
      </c>
      <c r="J147" s="4">
        <f t="shared" si="22"/>
        <v>0</v>
      </c>
      <c r="K147" s="4">
        <f t="shared" si="23"/>
        <v>0</v>
      </c>
      <c r="L147" s="4">
        <f t="shared" si="24"/>
        <v>0</v>
      </c>
      <c r="M147" s="4">
        <f t="shared" si="25"/>
        <v>21.428571428571427</v>
      </c>
      <c r="N147" s="4">
        <f t="shared" si="26"/>
        <v>0</v>
      </c>
      <c r="P147" s="5">
        <f>+'Silver '!D309</f>
        <v>0.27307</v>
      </c>
      <c r="R147" s="4">
        <f t="shared" si="27"/>
        <v>0</v>
      </c>
      <c r="S147" s="4">
        <f t="shared" si="28"/>
        <v>0</v>
      </c>
      <c r="T147" s="4">
        <f t="shared" si="29"/>
        <v>0</v>
      </c>
      <c r="U147" s="4">
        <f t="shared" si="30"/>
        <v>0</v>
      </c>
      <c r="V147" s="4">
        <f t="shared" si="31"/>
        <v>5.851499999999999</v>
      </c>
      <c r="W147" s="4">
        <f t="shared" si="32"/>
        <v>0</v>
      </c>
    </row>
    <row r="148" spans="1:23" ht="15.75">
      <c r="A148" s="2">
        <v>1651</v>
      </c>
      <c r="D148" s="2">
        <v>7</v>
      </c>
      <c r="E148" s="2">
        <v>6</v>
      </c>
      <c r="F148" s="2">
        <v>11</v>
      </c>
      <c r="J148" s="4">
        <f t="shared" si="22"/>
        <v>0</v>
      </c>
      <c r="K148" s="4">
        <f t="shared" si="23"/>
        <v>7</v>
      </c>
      <c r="L148" s="4">
        <f t="shared" si="24"/>
        <v>10.714285714285714</v>
      </c>
      <c r="M148" s="4">
        <f t="shared" si="25"/>
        <v>19.642857142857142</v>
      </c>
      <c r="N148" s="4">
        <f t="shared" si="26"/>
        <v>0</v>
      </c>
      <c r="P148" s="5">
        <f>+'Silver '!D310</f>
        <v>0.27307</v>
      </c>
      <c r="R148" s="4">
        <f t="shared" si="27"/>
        <v>0</v>
      </c>
      <c r="S148" s="4">
        <f t="shared" si="28"/>
        <v>0</v>
      </c>
      <c r="T148" s="4">
        <f t="shared" si="29"/>
        <v>1.91149</v>
      </c>
      <c r="U148" s="4">
        <f t="shared" si="30"/>
        <v>2.9257499999999994</v>
      </c>
      <c r="V148" s="4">
        <f t="shared" si="31"/>
        <v>5.363874999999999</v>
      </c>
      <c r="W148" s="4">
        <f t="shared" si="32"/>
        <v>0</v>
      </c>
    </row>
    <row r="149" spans="1:23" ht="15.75">
      <c r="A149" s="2">
        <v>1652</v>
      </c>
      <c r="D149" s="2">
        <v>7.2</v>
      </c>
      <c r="F149" s="2">
        <v>12</v>
      </c>
      <c r="J149" s="4">
        <f t="shared" si="22"/>
        <v>0</v>
      </c>
      <c r="K149" s="4">
        <f t="shared" si="23"/>
        <v>7.2</v>
      </c>
      <c r="L149" s="4">
        <f t="shared" si="24"/>
        <v>0</v>
      </c>
      <c r="M149" s="4">
        <f t="shared" si="25"/>
        <v>21.428571428571427</v>
      </c>
      <c r="N149" s="4">
        <f t="shared" si="26"/>
        <v>0</v>
      </c>
      <c r="P149" s="5">
        <f>+'Silver '!D311</f>
        <v>0.27307</v>
      </c>
      <c r="R149" s="4">
        <f t="shared" si="27"/>
        <v>0</v>
      </c>
      <c r="S149" s="4">
        <f t="shared" si="28"/>
        <v>0</v>
      </c>
      <c r="T149" s="4">
        <f t="shared" si="29"/>
        <v>1.9661039999999999</v>
      </c>
      <c r="U149" s="4">
        <f t="shared" si="30"/>
        <v>0</v>
      </c>
      <c r="V149" s="4">
        <f t="shared" si="31"/>
        <v>5.851499999999999</v>
      </c>
      <c r="W149" s="4">
        <f t="shared" si="32"/>
        <v>0</v>
      </c>
    </row>
    <row r="150" spans="1:23" ht="15.75">
      <c r="A150" s="2">
        <v>1653</v>
      </c>
      <c r="D150" s="2">
        <v>6</v>
      </c>
      <c r="F150" s="2">
        <v>10</v>
      </c>
      <c r="J150" s="4">
        <f t="shared" si="22"/>
        <v>0</v>
      </c>
      <c r="K150" s="4">
        <f t="shared" si="23"/>
        <v>6</v>
      </c>
      <c r="L150" s="4">
        <f t="shared" si="24"/>
        <v>0</v>
      </c>
      <c r="M150" s="4">
        <f t="shared" si="25"/>
        <v>17.857142857142854</v>
      </c>
      <c r="N150" s="4">
        <f t="shared" si="26"/>
        <v>0</v>
      </c>
      <c r="P150" s="5">
        <f>+'Silver '!D312</f>
        <v>0.27307</v>
      </c>
      <c r="R150" s="4">
        <f t="shared" si="27"/>
        <v>0</v>
      </c>
      <c r="S150" s="4">
        <f t="shared" si="28"/>
        <v>0</v>
      </c>
      <c r="T150" s="4">
        <f t="shared" si="29"/>
        <v>1.63842</v>
      </c>
      <c r="U150" s="4">
        <f t="shared" si="30"/>
        <v>0</v>
      </c>
      <c r="V150" s="4">
        <f t="shared" si="31"/>
        <v>4.876249999999999</v>
      </c>
      <c r="W150" s="4">
        <f t="shared" si="32"/>
        <v>0</v>
      </c>
    </row>
    <row r="151" spans="1:23" ht="15.75">
      <c r="A151" s="2">
        <v>1654</v>
      </c>
      <c r="D151" s="2">
        <v>6</v>
      </c>
      <c r="F151" s="2">
        <v>10</v>
      </c>
      <c r="J151" s="4">
        <f t="shared" si="22"/>
        <v>0</v>
      </c>
      <c r="K151" s="4">
        <f t="shared" si="23"/>
        <v>6</v>
      </c>
      <c r="L151" s="4">
        <f t="shared" si="24"/>
        <v>0</v>
      </c>
      <c r="M151" s="4">
        <f t="shared" si="25"/>
        <v>17.857142857142854</v>
      </c>
      <c r="N151" s="4">
        <f t="shared" si="26"/>
        <v>0</v>
      </c>
      <c r="P151" s="5">
        <f>+'Silver '!D313</f>
        <v>0.27307</v>
      </c>
      <c r="R151" s="4">
        <f t="shared" si="27"/>
        <v>0</v>
      </c>
      <c r="S151" s="4">
        <f t="shared" si="28"/>
        <v>0</v>
      </c>
      <c r="T151" s="4">
        <f t="shared" si="29"/>
        <v>1.63842</v>
      </c>
      <c r="U151" s="4">
        <f t="shared" si="30"/>
        <v>0</v>
      </c>
      <c r="V151" s="4">
        <f t="shared" si="31"/>
        <v>4.876249999999999</v>
      </c>
      <c r="W151" s="4">
        <f t="shared" si="32"/>
        <v>0</v>
      </c>
    </row>
    <row r="152" spans="1:23" ht="15.75">
      <c r="A152" s="2">
        <v>1655</v>
      </c>
      <c r="D152" s="2">
        <v>6</v>
      </c>
      <c r="F152" s="2">
        <v>10</v>
      </c>
      <c r="J152" s="4">
        <f t="shared" si="22"/>
        <v>0</v>
      </c>
      <c r="K152" s="4">
        <f t="shared" si="23"/>
        <v>6</v>
      </c>
      <c r="L152" s="4">
        <f t="shared" si="24"/>
        <v>0</v>
      </c>
      <c r="M152" s="4">
        <f t="shared" si="25"/>
        <v>17.857142857142854</v>
      </c>
      <c r="N152" s="4">
        <f t="shared" si="26"/>
        <v>0</v>
      </c>
      <c r="P152" s="5">
        <f>+'Silver '!D314</f>
        <v>0.27307</v>
      </c>
      <c r="R152" s="4">
        <f t="shared" si="27"/>
        <v>0</v>
      </c>
      <c r="S152" s="4">
        <f t="shared" si="28"/>
        <v>0</v>
      </c>
      <c r="T152" s="4">
        <f t="shared" si="29"/>
        <v>1.63842</v>
      </c>
      <c r="U152" s="4">
        <f t="shared" si="30"/>
        <v>0</v>
      </c>
      <c r="V152" s="4">
        <f t="shared" si="31"/>
        <v>4.876249999999999</v>
      </c>
      <c r="W152" s="4">
        <f t="shared" si="32"/>
        <v>0</v>
      </c>
    </row>
    <row r="153" spans="1:23" ht="15.75">
      <c r="A153" s="2">
        <v>1656</v>
      </c>
      <c r="D153" s="2">
        <v>6.6</v>
      </c>
      <c r="F153" s="2">
        <v>12</v>
      </c>
      <c r="J153" s="4">
        <f t="shared" si="22"/>
        <v>0</v>
      </c>
      <c r="K153" s="4">
        <f t="shared" si="23"/>
        <v>6.6</v>
      </c>
      <c r="L153" s="4">
        <f t="shared" si="24"/>
        <v>0</v>
      </c>
      <c r="M153" s="4">
        <f t="shared" si="25"/>
        <v>21.428571428571427</v>
      </c>
      <c r="N153" s="4">
        <f t="shared" si="26"/>
        <v>0</v>
      </c>
      <c r="P153" s="5">
        <f>+'Silver '!D315</f>
        <v>0.27307</v>
      </c>
      <c r="R153" s="4">
        <f t="shared" si="27"/>
        <v>0</v>
      </c>
      <c r="S153" s="4">
        <f t="shared" si="28"/>
        <v>0</v>
      </c>
      <c r="T153" s="4">
        <f t="shared" si="29"/>
        <v>1.8022619999999998</v>
      </c>
      <c r="U153" s="4">
        <f t="shared" si="30"/>
        <v>0</v>
      </c>
      <c r="V153" s="4">
        <f t="shared" si="31"/>
        <v>5.851499999999999</v>
      </c>
      <c r="W153" s="4">
        <f t="shared" si="32"/>
        <v>0</v>
      </c>
    </row>
    <row r="154" spans="1:23" ht="15.75">
      <c r="A154" s="2">
        <v>1657</v>
      </c>
      <c r="J154" s="4">
        <f t="shared" si="22"/>
        <v>0</v>
      </c>
      <c r="K154" s="4">
        <f t="shared" si="23"/>
        <v>0</v>
      </c>
      <c r="L154" s="4">
        <f t="shared" si="24"/>
        <v>0</v>
      </c>
      <c r="M154" s="4">
        <f t="shared" si="25"/>
        <v>0</v>
      </c>
      <c r="N154" s="4">
        <f t="shared" si="26"/>
        <v>0</v>
      </c>
      <c r="P154" s="5">
        <f>+'Silver '!D316</f>
        <v>0.276</v>
      </c>
      <c r="R154" s="4">
        <f t="shared" si="27"/>
        <v>0</v>
      </c>
      <c r="S154" s="4">
        <f t="shared" si="28"/>
        <v>0</v>
      </c>
      <c r="T154" s="4">
        <f t="shared" si="29"/>
        <v>0</v>
      </c>
      <c r="U154" s="4">
        <f t="shared" si="30"/>
        <v>0</v>
      </c>
      <c r="V154" s="4">
        <f t="shared" si="31"/>
        <v>0</v>
      </c>
      <c r="W154" s="4">
        <f t="shared" si="32"/>
        <v>0</v>
      </c>
    </row>
    <row r="155" spans="1:23" ht="15.75">
      <c r="A155" s="2">
        <v>1658</v>
      </c>
      <c r="D155" s="2">
        <v>6</v>
      </c>
      <c r="F155" s="2">
        <v>11</v>
      </c>
      <c r="J155" s="4">
        <f t="shared" si="22"/>
        <v>0</v>
      </c>
      <c r="K155" s="4">
        <f t="shared" si="23"/>
        <v>6</v>
      </c>
      <c r="L155" s="4">
        <f t="shared" si="24"/>
        <v>0</v>
      </c>
      <c r="M155" s="4">
        <f t="shared" si="25"/>
        <v>19.642857142857142</v>
      </c>
      <c r="N155" s="4">
        <f t="shared" si="26"/>
        <v>0</v>
      </c>
      <c r="P155" s="5">
        <f>+'Silver '!D317</f>
        <v>0.276</v>
      </c>
      <c r="R155" s="4">
        <f t="shared" si="27"/>
        <v>0</v>
      </c>
      <c r="S155" s="4">
        <f t="shared" si="28"/>
        <v>0</v>
      </c>
      <c r="T155" s="4">
        <f t="shared" si="29"/>
        <v>1.6560000000000001</v>
      </c>
      <c r="U155" s="4">
        <f t="shared" si="30"/>
        <v>0</v>
      </c>
      <c r="V155" s="4">
        <f t="shared" si="31"/>
        <v>5.421428571428572</v>
      </c>
      <c r="W155" s="4">
        <f t="shared" si="32"/>
        <v>0</v>
      </c>
    </row>
    <row r="156" spans="1:23" ht="15.75">
      <c r="A156" s="2">
        <v>1659</v>
      </c>
      <c r="J156" s="4">
        <f t="shared" si="22"/>
        <v>0</v>
      </c>
      <c r="K156" s="4">
        <f t="shared" si="23"/>
        <v>0</v>
      </c>
      <c r="L156" s="4">
        <f t="shared" si="24"/>
        <v>0</v>
      </c>
      <c r="M156" s="4">
        <f t="shared" si="25"/>
        <v>0</v>
      </c>
      <c r="N156" s="4">
        <f t="shared" si="26"/>
        <v>0</v>
      </c>
      <c r="P156" s="5">
        <f>+'Silver '!D318</f>
        <v>0.27116</v>
      </c>
      <c r="R156" s="4">
        <f t="shared" si="27"/>
        <v>0</v>
      </c>
      <c r="S156" s="4">
        <f t="shared" si="28"/>
        <v>0</v>
      </c>
      <c r="T156" s="4">
        <f t="shared" si="29"/>
        <v>0</v>
      </c>
      <c r="U156" s="4">
        <f t="shared" si="30"/>
        <v>0</v>
      </c>
      <c r="V156" s="4">
        <f t="shared" si="31"/>
        <v>0</v>
      </c>
      <c r="W156" s="4">
        <f t="shared" si="32"/>
        <v>0</v>
      </c>
    </row>
    <row r="157" spans="1:23" ht="15.75">
      <c r="A157" s="2">
        <v>1660</v>
      </c>
      <c r="J157" s="4">
        <f t="shared" si="22"/>
        <v>0</v>
      </c>
      <c r="K157" s="4">
        <f t="shared" si="23"/>
        <v>0</v>
      </c>
      <c r="L157" s="4">
        <f t="shared" si="24"/>
        <v>0</v>
      </c>
      <c r="M157" s="4">
        <f t="shared" si="25"/>
        <v>0</v>
      </c>
      <c r="N157" s="4">
        <f t="shared" si="26"/>
        <v>0</v>
      </c>
      <c r="P157" s="5">
        <f>+'Silver '!D319</f>
        <v>0.27116</v>
      </c>
      <c r="R157" s="4">
        <f t="shared" si="27"/>
        <v>0</v>
      </c>
      <c r="S157" s="4">
        <f t="shared" si="28"/>
        <v>0</v>
      </c>
      <c r="T157" s="4">
        <f t="shared" si="29"/>
        <v>0</v>
      </c>
      <c r="U157" s="4">
        <f t="shared" si="30"/>
        <v>0</v>
      </c>
      <c r="V157" s="4">
        <f t="shared" si="31"/>
        <v>0</v>
      </c>
      <c r="W157" s="4">
        <f t="shared" si="32"/>
        <v>0</v>
      </c>
    </row>
    <row r="158" spans="1:23" ht="15.75">
      <c r="A158" s="2">
        <v>1661</v>
      </c>
      <c r="J158" s="4">
        <f t="shared" si="22"/>
        <v>0</v>
      </c>
      <c r="K158" s="4">
        <f t="shared" si="23"/>
        <v>0</v>
      </c>
      <c r="L158" s="4">
        <f t="shared" si="24"/>
        <v>0</v>
      </c>
      <c r="M158" s="4">
        <f t="shared" si="25"/>
        <v>0</v>
      </c>
      <c r="N158" s="4">
        <f t="shared" si="26"/>
        <v>0</v>
      </c>
      <c r="P158" s="5">
        <f>+'Silver '!D320</f>
        <v>0.27116</v>
      </c>
      <c r="R158" s="4">
        <f t="shared" si="27"/>
        <v>0</v>
      </c>
      <c r="S158" s="4">
        <f t="shared" si="28"/>
        <v>0</v>
      </c>
      <c r="T158" s="4">
        <f t="shared" si="29"/>
        <v>0</v>
      </c>
      <c r="U158" s="4">
        <f t="shared" si="30"/>
        <v>0</v>
      </c>
      <c r="V158" s="4">
        <f t="shared" si="31"/>
        <v>0</v>
      </c>
      <c r="W158" s="4">
        <f t="shared" si="32"/>
        <v>0</v>
      </c>
    </row>
    <row r="159" spans="1:23" ht="15.75">
      <c r="A159" s="2">
        <v>1662</v>
      </c>
      <c r="J159" s="4">
        <f t="shared" si="22"/>
        <v>0</v>
      </c>
      <c r="K159" s="4">
        <f t="shared" si="23"/>
        <v>0</v>
      </c>
      <c r="L159" s="4">
        <f t="shared" si="24"/>
        <v>0</v>
      </c>
      <c r="M159" s="4">
        <f t="shared" si="25"/>
        <v>0</v>
      </c>
      <c r="N159" s="4">
        <f t="shared" si="26"/>
        <v>0</v>
      </c>
      <c r="P159" s="5">
        <f>+'Silver '!D321</f>
        <v>0.27116</v>
      </c>
      <c r="R159" s="4">
        <f t="shared" si="27"/>
        <v>0</v>
      </c>
      <c r="S159" s="4">
        <f t="shared" si="28"/>
        <v>0</v>
      </c>
      <c r="T159" s="4">
        <f t="shared" si="29"/>
        <v>0</v>
      </c>
      <c r="U159" s="4">
        <f t="shared" si="30"/>
        <v>0</v>
      </c>
      <c r="V159" s="4">
        <f t="shared" si="31"/>
        <v>0</v>
      </c>
      <c r="W159" s="4">
        <f t="shared" si="32"/>
        <v>0</v>
      </c>
    </row>
    <row r="160" spans="1:23" ht="15.75">
      <c r="A160" s="2">
        <v>1663</v>
      </c>
      <c r="J160" s="4">
        <f t="shared" si="22"/>
        <v>0</v>
      </c>
      <c r="K160" s="4">
        <f t="shared" si="23"/>
        <v>0</v>
      </c>
      <c r="L160" s="4">
        <f t="shared" si="24"/>
        <v>0</v>
      </c>
      <c r="M160" s="4">
        <f t="shared" si="25"/>
        <v>0</v>
      </c>
      <c r="N160" s="4">
        <f t="shared" si="26"/>
        <v>0</v>
      </c>
      <c r="P160" s="5">
        <f>+'Silver '!D322</f>
        <v>0.26686</v>
      </c>
      <c r="R160" s="4">
        <f t="shared" si="27"/>
        <v>0</v>
      </c>
      <c r="S160" s="4">
        <f t="shared" si="28"/>
        <v>0</v>
      </c>
      <c r="T160" s="4">
        <f t="shared" si="29"/>
        <v>0</v>
      </c>
      <c r="U160" s="4">
        <f t="shared" si="30"/>
        <v>0</v>
      </c>
      <c r="V160" s="4">
        <f t="shared" si="31"/>
        <v>0</v>
      </c>
      <c r="W160" s="4">
        <f t="shared" si="32"/>
        <v>0</v>
      </c>
    </row>
    <row r="161" spans="1:23" ht="15.75">
      <c r="A161" s="2">
        <v>1664</v>
      </c>
      <c r="J161" s="4">
        <f t="shared" si="22"/>
        <v>0</v>
      </c>
      <c r="K161" s="4">
        <f t="shared" si="23"/>
        <v>0</v>
      </c>
      <c r="L161" s="4">
        <f t="shared" si="24"/>
        <v>0</v>
      </c>
      <c r="M161" s="4">
        <f t="shared" si="25"/>
        <v>0</v>
      </c>
      <c r="N161" s="4">
        <f t="shared" si="26"/>
        <v>0</v>
      </c>
      <c r="P161" s="5">
        <f>+'Silver '!D323</f>
        <v>0.26545</v>
      </c>
      <c r="R161" s="4">
        <f t="shared" si="27"/>
        <v>0</v>
      </c>
      <c r="S161" s="4">
        <f t="shared" si="28"/>
        <v>0</v>
      </c>
      <c r="T161" s="4">
        <f t="shared" si="29"/>
        <v>0</v>
      </c>
      <c r="U161" s="4">
        <f t="shared" si="30"/>
        <v>0</v>
      </c>
      <c r="V161" s="4">
        <f t="shared" si="31"/>
        <v>0</v>
      </c>
      <c r="W161" s="4">
        <f t="shared" si="32"/>
        <v>0</v>
      </c>
    </row>
    <row r="162" spans="1:23" ht="15.75">
      <c r="A162" s="2">
        <v>1665</v>
      </c>
      <c r="D162" s="2">
        <v>6</v>
      </c>
      <c r="E162" s="2">
        <v>5.7</v>
      </c>
      <c r="J162" s="4">
        <f t="shared" si="22"/>
        <v>0</v>
      </c>
      <c r="K162" s="4">
        <f t="shared" si="23"/>
        <v>6</v>
      </c>
      <c r="L162" s="4">
        <f t="shared" si="24"/>
        <v>10.178571428571427</v>
      </c>
      <c r="M162" s="4">
        <f t="shared" si="25"/>
        <v>0</v>
      </c>
      <c r="N162" s="4">
        <f t="shared" si="26"/>
        <v>0</v>
      </c>
      <c r="P162" s="5">
        <f>+'Silver '!D324</f>
        <v>0.26269</v>
      </c>
      <c r="R162" s="4">
        <f t="shared" si="27"/>
        <v>0</v>
      </c>
      <c r="S162" s="4">
        <f t="shared" si="28"/>
        <v>0</v>
      </c>
      <c r="T162" s="4">
        <f t="shared" si="29"/>
        <v>1.5761399999999999</v>
      </c>
      <c r="U162" s="4">
        <f t="shared" si="30"/>
        <v>2.673808928571428</v>
      </c>
      <c r="V162" s="4">
        <f t="shared" si="31"/>
        <v>0</v>
      </c>
      <c r="W162" s="4">
        <f t="shared" si="32"/>
        <v>0</v>
      </c>
    </row>
    <row r="163" spans="1:23" ht="15.75">
      <c r="A163" s="2">
        <v>1666</v>
      </c>
      <c r="D163" s="2">
        <v>6</v>
      </c>
      <c r="E163" s="2">
        <v>5.5</v>
      </c>
      <c r="J163" s="4">
        <f t="shared" si="22"/>
        <v>0</v>
      </c>
      <c r="K163" s="4">
        <f t="shared" si="23"/>
        <v>6</v>
      </c>
      <c r="L163" s="4">
        <f t="shared" si="24"/>
        <v>9.821428571428571</v>
      </c>
      <c r="M163" s="4">
        <f t="shared" si="25"/>
        <v>0</v>
      </c>
      <c r="N163" s="4">
        <f t="shared" si="26"/>
        <v>0</v>
      </c>
      <c r="P163" s="5">
        <f>+'Silver '!D325</f>
        <v>0.26269</v>
      </c>
      <c r="R163" s="4">
        <f t="shared" si="27"/>
        <v>0</v>
      </c>
      <c r="S163" s="4">
        <f t="shared" si="28"/>
        <v>0</v>
      </c>
      <c r="T163" s="4">
        <f t="shared" si="29"/>
        <v>1.5761399999999999</v>
      </c>
      <c r="U163" s="4">
        <f t="shared" si="30"/>
        <v>2.579991071428571</v>
      </c>
      <c r="V163" s="4">
        <f t="shared" si="31"/>
        <v>0</v>
      </c>
      <c r="W163" s="4">
        <f t="shared" si="32"/>
        <v>0</v>
      </c>
    </row>
    <row r="164" spans="1:23" ht="15.75">
      <c r="A164" s="2">
        <v>1667</v>
      </c>
      <c r="D164" s="2">
        <v>7</v>
      </c>
      <c r="E164" s="2">
        <v>5.5</v>
      </c>
      <c r="J164" s="4">
        <f t="shared" si="22"/>
        <v>0</v>
      </c>
      <c r="K164" s="4">
        <f t="shared" si="23"/>
        <v>7</v>
      </c>
      <c r="L164" s="4">
        <f t="shared" si="24"/>
        <v>9.821428571428571</v>
      </c>
      <c r="M164" s="4">
        <f t="shared" si="25"/>
        <v>0</v>
      </c>
      <c r="N164" s="4">
        <f t="shared" si="26"/>
        <v>0</v>
      </c>
      <c r="P164" s="5">
        <f>+'Silver '!D326</f>
        <v>0.25865</v>
      </c>
      <c r="R164" s="4">
        <f t="shared" si="27"/>
        <v>0</v>
      </c>
      <c r="S164" s="4">
        <f t="shared" si="28"/>
        <v>0</v>
      </c>
      <c r="T164" s="4">
        <f t="shared" si="29"/>
        <v>1.8105499999999999</v>
      </c>
      <c r="U164" s="4">
        <f t="shared" si="30"/>
        <v>2.5403124999999998</v>
      </c>
      <c r="V164" s="4">
        <f t="shared" si="31"/>
        <v>0</v>
      </c>
      <c r="W164" s="4">
        <f t="shared" si="32"/>
        <v>0</v>
      </c>
    </row>
    <row r="165" spans="1:23" ht="15.75">
      <c r="A165" s="2">
        <v>1668</v>
      </c>
      <c r="J165" s="4">
        <f t="shared" si="22"/>
        <v>0</v>
      </c>
      <c r="K165" s="4">
        <f t="shared" si="23"/>
        <v>0</v>
      </c>
      <c r="L165" s="4">
        <f t="shared" si="24"/>
        <v>0</v>
      </c>
      <c r="M165" s="4">
        <f t="shared" si="25"/>
        <v>0</v>
      </c>
      <c r="N165" s="4">
        <f t="shared" si="26"/>
        <v>0</v>
      </c>
      <c r="P165" s="5">
        <f>+'Silver '!D327</f>
        <v>0.25865</v>
      </c>
      <c r="R165" s="4">
        <f t="shared" si="27"/>
        <v>0</v>
      </c>
      <c r="S165" s="4">
        <f t="shared" si="28"/>
        <v>0</v>
      </c>
      <c r="T165" s="4">
        <f t="shared" si="29"/>
        <v>0</v>
      </c>
      <c r="U165" s="4">
        <f t="shared" si="30"/>
        <v>0</v>
      </c>
      <c r="V165" s="4">
        <f t="shared" si="31"/>
        <v>0</v>
      </c>
      <c r="W165" s="4">
        <f t="shared" si="32"/>
        <v>0</v>
      </c>
    </row>
    <row r="166" spans="1:23" ht="15.75">
      <c r="A166" s="2">
        <v>1669</v>
      </c>
      <c r="D166" s="2">
        <v>6</v>
      </c>
      <c r="E166" s="2">
        <v>5</v>
      </c>
      <c r="F166" s="2">
        <v>10</v>
      </c>
      <c r="J166" s="4">
        <f t="shared" si="22"/>
        <v>0</v>
      </c>
      <c r="K166" s="4">
        <f t="shared" si="23"/>
        <v>6</v>
      </c>
      <c r="L166" s="4">
        <f t="shared" si="24"/>
        <v>8.928571428571427</v>
      </c>
      <c r="M166" s="4">
        <f t="shared" si="25"/>
        <v>17.857142857142854</v>
      </c>
      <c r="N166" s="4">
        <f t="shared" si="26"/>
        <v>0</v>
      </c>
      <c r="P166" s="5">
        <f>+'Silver '!D328</f>
        <v>0.25865</v>
      </c>
      <c r="R166" s="4">
        <f t="shared" si="27"/>
        <v>0</v>
      </c>
      <c r="S166" s="4">
        <f t="shared" si="28"/>
        <v>0</v>
      </c>
      <c r="T166" s="4">
        <f t="shared" si="29"/>
        <v>1.5518999999999998</v>
      </c>
      <c r="U166" s="4">
        <f t="shared" si="30"/>
        <v>2.3093749999999997</v>
      </c>
      <c r="V166" s="4">
        <f t="shared" si="31"/>
        <v>4.6187499999999995</v>
      </c>
      <c r="W166" s="4">
        <f t="shared" si="32"/>
        <v>0</v>
      </c>
    </row>
    <row r="167" spans="1:23" ht="15.75">
      <c r="A167" s="2">
        <v>1670</v>
      </c>
      <c r="D167" s="2">
        <v>7</v>
      </c>
      <c r="E167" s="2">
        <v>6</v>
      </c>
      <c r="F167" s="2">
        <v>12</v>
      </c>
      <c r="J167" s="4">
        <f t="shared" si="22"/>
        <v>0</v>
      </c>
      <c r="K167" s="4">
        <f t="shared" si="23"/>
        <v>7</v>
      </c>
      <c r="L167" s="4">
        <f t="shared" si="24"/>
        <v>10.714285714285714</v>
      </c>
      <c r="M167" s="4">
        <f t="shared" si="25"/>
        <v>21.428571428571427</v>
      </c>
      <c r="N167" s="4">
        <f t="shared" si="26"/>
        <v>0</v>
      </c>
      <c r="P167" s="5">
        <f>+'Silver '!D329</f>
        <v>0.25865</v>
      </c>
      <c r="R167" s="4">
        <f t="shared" si="27"/>
        <v>0</v>
      </c>
      <c r="S167" s="4">
        <f t="shared" si="28"/>
        <v>0</v>
      </c>
      <c r="T167" s="4">
        <f t="shared" si="29"/>
        <v>1.8105499999999999</v>
      </c>
      <c r="U167" s="4">
        <f t="shared" si="30"/>
        <v>2.7712499999999998</v>
      </c>
      <c r="V167" s="4">
        <f t="shared" si="31"/>
        <v>5.5424999999999995</v>
      </c>
      <c r="W167" s="4">
        <f t="shared" si="32"/>
        <v>0</v>
      </c>
    </row>
    <row r="168" spans="1:23" ht="15.75">
      <c r="A168" s="2">
        <v>1671</v>
      </c>
      <c r="J168" s="4">
        <f t="shared" si="22"/>
        <v>0</v>
      </c>
      <c r="K168" s="4">
        <f t="shared" si="23"/>
        <v>0</v>
      </c>
      <c r="L168" s="4">
        <f t="shared" si="24"/>
        <v>0</v>
      </c>
      <c r="M168" s="4">
        <f t="shared" si="25"/>
        <v>0</v>
      </c>
      <c r="N168" s="4">
        <f t="shared" si="26"/>
        <v>0</v>
      </c>
      <c r="P168" s="5">
        <f>+'Silver '!D330</f>
        <v>0.25865</v>
      </c>
      <c r="R168" s="4">
        <f t="shared" si="27"/>
        <v>0</v>
      </c>
      <c r="S168" s="4">
        <f t="shared" si="28"/>
        <v>0</v>
      </c>
      <c r="T168" s="4">
        <f t="shared" si="29"/>
        <v>0</v>
      </c>
      <c r="U168" s="4">
        <f t="shared" si="30"/>
        <v>0</v>
      </c>
      <c r="V168" s="4">
        <f t="shared" si="31"/>
        <v>0</v>
      </c>
      <c r="W168" s="4">
        <f t="shared" si="32"/>
        <v>0</v>
      </c>
    </row>
    <row r="169" spans="1:23" ht="15.75">
      <c r="A169" s="2">
        <v>1672</v>
      </c>
      <c r="D169" s="2">
        <v>6</v>
      </c>
      <c r="E169" s="2">
        <v>5</v>
      </c>
      <c r="F169" s="2">
        <v>7.56</v>
      </c>
      <c r="J169" s="4">
        <f t="shared" si="22"/>
        <v>0</v>
      </c>
      <c r="K169" s="4">
        <f t="shared" si="23"/>
        <v>6</v>
      </c>
      <c r="L169" s="4">
        <f t="shared" si="24"/>
        <v>8.928571428571427</v>
      </c>
      <c r="M169" s="4">
        <f t="shared" si="25"/>
        <v>13.499999999999998</v>
      </c>
      <c r="N169" s="4">
        <f t="shared" si="26"/>
        <v>0</v>
      </c>
      <c r="P169" s="5">
        <f>+'Silver '!D331</f>
        <v>0.25865</v>
      </c>
      <c r="R169" s="4">
        <f t="shared" si="27"/>
        <v>0</v>
      </c>
      <c r="S169" s="4">
        <f t="shared" si="28"/>
        <v>0</v>
      </c>
      <c r="T169" s="4">
        <f t="shared" si="29"/>
        <v>1.5518999999999998</v>
      </c>
      <c r="U169" s="4">
        <f t="shared" si="30"/>
        <v>2.3093749999999997</v>
      </c>
      <c r="V169" s="4">
        <f t="shared" si="31"/>
        <v>3.4917749999999996</v>
      </c>
      <c r="W169" s="4">
        <f t="shared" si="32"/>
        <v>0</v>
      </c>
    </row>
    <row r="170" spans="1:23" ht="15.75">
      <c r="A170" s="2">
        <v>1673</v>
      </c>
      <c r="D170" s="2">
        <v>6</v>
      </c>
      <c r="E170" s="2">
        <v>5</v>
      </c>
      <c r="J170" s="4">
        <f t="shared" si="22"/>
        <v>0</v>
      </c>
      <c r="K170" s="4">
        <f t="shared" si="23"/>
        <v>6</v>
      </c>
      <c r="L170" s="4">
        <f t="shared" si="24"/>
        <v>8.928571428571427</v>
      </c>
      <c r="M170" s="4">
        <f t="shared" si="25"/>
        <v>0</v>
      </c>
      <c r="N170" s="4">
        <f t="shared" si="26"/>
        <v>0</v>
      </c>
      <c r="P170" s="5">
        <f>+'Silver '!D332</f>
        <v>0.25865</v>
      </c>
      <c r="R170" s="4">
        <f t="shared" si="27"/>
        <v>0</v>
      </c>
      <c r="S170" s="4">
        <f t="shared" si="28"/>
        <v>0</v>
      </c>
      <c r="T170" s="4">
        <f t="shared" si="29"/>
        <v>1.5518999999999998</v>
      </c>
      <c r="U170" s="4">
        <f t="shared" si="30"/>
        <v>2.3093749999999997</v>
      </c>
      <c r="V170" s="4">
        <f t="shared" si="31"/>
        <v>0</v>
      </c>
      <c r="W170" s="4">
        <f t="shared" si="32"/>
        <v>0</v>
      </c>
    </row>
    <row r="171" spans="1:23" ht="15.75">
      <c r="A171" s="2">
        <v>1674</v>
      </c>
      <c r="D171" s="2">
        <v>6</v>
      </c>
      <c r="E171" s="2">
        <v>5</v>
      </c>
      <c r="J171" s="4">
        <f t="shared" si="22"/>
        <v>0</v>
      </c>
      <c r="K171" s="4">
        <f t="shared" si="23"/>
        <v>6</v>
      </c>
      <c r="L171" s="4">
        <f t="shared" si="24"/>
        <v>8.928571428571427</v>
      </c>
      <c r="M171" s="4">
        <f t="shared" si="25"/>
        <v>0</v>
      </c>
      <c r="N171" s="4">
        <f t="shared" si="26"/>
        <v>0</v>
      </c>
      <c r="P171" s="5">
        <f>+'Silver '!D333</f>
        <v>0.25733</v>
      </c>
      <c r="R171" s="4">
        <f t="shared" si="27"/>
        <v>0</v>
      </c>
      <c r="S171" s="4">
        <f t="shared" si="28"/>
        <v>0</v>
      </c>
      <c r="T171" s="4">
        <f t="shared" si="29"/>
        <v>1.54398</v>
      </c>
      <c r="U171" s="4">
        <f t="shared" si="30"/>
        <v>2.2975892857142854</v>
      </c>
      <c r="V171" s="4">
        <f t="shared" si="31"/>
        <v>0</v>
      </c>
      <c r="W171" s="4">
        <f t="shared" si="32"/>
        <v>0</v>
      </c>
    </row>
    <row r="172" spans="1:23" ht="15.75">
      <c r="A172" s="2">
        <v>1675</v>
      </c>
      <c r="D172" s="2">
        <v>6</v>
      </c>
      <c r="E172" s="2">
        <v>5</v>
      </c>
      <c r="J172" s="4">
        <f t="shared" si="22"/>
        <v>0</v>
      </c>
      <c r="K172" s="4">
        <f t="shared" si="23"/>
        <v>6</v>
      </c>
      <c r="L172" s="4">
        <f t="shared" si="24"/>
        <v>8.928571428571427</v>
      </c>
      <c r="M172" s="4">
        <f t="shared" si="25"/>
        <v>0</v>
      </c>
      <c r="N172" s="4">
        <f t="shared" si="26"/>
        <v>0</v>
      </c>
      <c r="P172" s="5">
        <f>+'Silver '!D334</f>
        <v>0.25473</v>
      </c>
      <c r="R172" s="4">
        <f t="shared" si="27"/>
        <v>0</v>
      </c>
      <c r="S172" s="4">
        <f t="shared" si="28"/>
        <v>0</v>
      </c>
      <c r="T172" s="4">
        <f t="shared" si="29"/>
        <v>1.52838</v>
      </c>
      <c r="U172" s="4">
        <f t="shared" si="30"/>
        <v>2.2743749999999996</v>
      </c>
      <c r="V172" s="4">
        <f t="shared" si="31"/>
        <v>0</v>
      </c>
      <c r="W172" s="4">
        <f t="shared" si="32"/>
        <v>0</v>
      </c>
    </row>
    <row r="173" spans="1:23" ht="15.75">
      <c r="A173" s="2">
        <v>1676</v>
      </c>
      <c r="D173" s="2">
        <v>6</v>
      </c>
      <c r="J173" s="4">
        <f t="shared" si="22"/>
        <v>0</v>
      </c>
      <c r="K173" s="4">
        <f t="shared" si="23"/>
        <v>6</v>
      </c>
      <c r="L173" s="4">
        <f t="shared" si="24"/>
        <v>0</v>
      </c>
      <c r="M173" s="4">
        <f t="shared" si="25"/>
        <v>0</v>
      </c>
      <c r="N173" s="4">
        <f t="shared" si="26"/>
        <v>0</v>
      </c>
      <c r="P173" s="5">
        <f>+'Silver '!D335</f>
        <v>0.24724</v>
      </c>
      <c r="R173" s="4">
        <f t="shared" si="27"/>
        <v>0</v>
      </c>
      <c r="S173" s="4">
        <f t="shared" si="28"/>
        <v>0</v>
      </c>
      <c r="T173" s="4">
        <f t="shared" si="29"/>
        <v>1.4834399999999999</v>
      </c>
      <c r="U173" s="4">
        <f t="shared" si="30"/>
        <v>0</v>
      </c>
      <c r="V173" s="4">
        <f t="shared" si="31"/>
        <v>0</v>
      </c>
      <c r="W173" s="4">
        <f t="shared" si="32"/>
        <v>0</v>
      </c>
    </row>
    <row r="174" spans="1:23" ht="15.75">
      <c r="A174" s="2">
        <v>1677</v>
      </c>
      <c r="D174" s="2">
        <v>6</v>
      </c>
      <c r="J174" s="4">
        <f t="shared" si="22"/>
        <v>0</v>
      </c>
      <c r="K174" s="4">
        <f t="shared" si="23"/>
        <v>6</v>
      </c>
      <c r="L174" s="4">
        <f t="shared" si="24"/>
        <v>0</v>
      </c>
      <c r="M174" s="4">
        <f t="shared" si="25"/>
        <v>0</v>
      </c>
      <c r="N174" s="4">
        <f t="shared" si="26"/>
        <v>0</v>
      </c>
      <c r="P174" s="5">
        <f>+'Silver '!D336</f>
        <v>0.24724</v>
      </c>
      <c r="R174" s="4">
        <f t="shared" si="27"/>
        <v>0</v>
      </c>
      <c r="S174" s="4">
        <f t="shared" si="28"/>
        <v>0</v>
      </c>
      <c r="T174" s="4">
        <f t="shared" si="29"/>
        <v>1.4834399999999999</v>
      </c>
      <c r="U174" s="4">
        <f t="shared" si="30"/>
        <v>0</v>
      </c>
      <c r="V174" s="4">
        <f t="shared" si="31"/>
        <v>0</v>
      </c>
      <c r="W174" s="4">
        <f t="shared" si="32"/>
        <v>0</v>
      </c>
    </row>
    <row r="175" spans="1:23" ht="15.75">
      <c r="A175" s="2">
        <v>1678</v>
      </c>
      <c r="D175" s="2">
        <v>6</v>
      </c>
      <c r="J175" s="4">
        <f t="shared" si="22"/>
        <v>0</v>
      </c>
      <c r="K175" s="4">
        <f t="shared" si="23"/>
        <v>6</v>
      </c>
      <c r="L175" s="4">
        <f t="shared" si="24"/>
        <v>0</v>
      </c>
      <c r="M175" s="4">
        <f t="shared" si="25"/>
        <v>0</v>
      </c>
      <c r="N175" s="4">
        <f t="shared" si="26"/>
        <v>0</v>
      </c>
      <c r="P175" s="5">
        <f>+'Silver '!D337</f>
        <v>0.24724</v>
      </c>
      <c r="R175" s="4">
        <f t="shared" si="27"/>
        <v>0</v>
      </c>
      <c r="S175" s="4">
        <f t="shared" si="28"/>
        <v>0</v>
      </c>
      <c r="T175" s="4">
        <f t="shared" si="29"/>
        <v>1.4834399999999999</v>
      </c>
      <c r="U175" s="4">
        <f t="shared" si="30"/>
        <v>0</v>
      </c>
      <c r="V175" s="4">
        <f t="shared" si="31"/>
        <v>0</v>
      </c>
      <c r="W175" s="4">
        <f t="shared" si="32"/>
        <v>0</v>
      </c>
    </row>
    <row r="176" spans="1:23" ht="15.75">
      <c r="A176" s="2">
        <v>1679</v>
      </c>
      <c r="D176" s="2">
        <v>6</v>
      </c>
      <c r="J176" s="4">
        <f t="shared" si="22"/>
        <v>0</v>
      </c>
      <c r="K176" s="4">
        <f t="shared" si="23"/>
        <v>6</v>
      </c>
      <c r="L176" s="4">
        <f t="shared" si="24"/>
        <v>0</v>
      </c>
      <c r="M176" s="4">
        <f t="shared" si="25"/>
        <v>0</v>
      </c>
      <c r="N176" s="4">
        <f t="shared" si="26"/>
        <v>0</v>
      </c>
      <c r="P176" s="5">
        <f>+'Silver '!D338</f>
        <v>0.24724</v>
      </c>
      <c r="R176" s="4">
        <f t="shared" si="27"/>
        <v>0</v>
      </c>
      <c r="S176" s="4">
        <f t="shared" si="28"/>
        <v>0</v>
      </c>
      <c r="T176" s="4">
        <f t="shared" si="29"/>
        <v>1.4834399999999999</v>
      </c>
      <c r="U176" s="4">
        <f t="shared" si="30"/>
        <v>0</v>
      </c>
      <c r="V176" s="4">
        <f t="shared" si="31"/>
        <v>0</v>
      </c>
      <c r="W176" s="4">
        <f t="shared" si="32"/>
        <v>0</v>
      </c>
    </row>
    <row r="177" spans="1:23" ht="15.75">
      <c r="A177" s="2">
        <v>1680</v>
      </c>
      <c r="C177" s="2">
        <v>2.75</v>
      </c>
      <c r="J177" s="4">
        <f t="shared" si="22"/>
        <v>4.910714285714286</v>
      </c>
      <c r="K177" s="4">
        <f t="shared" si="23"/>
        <v>0</v>
      </c>
      <c r="L177" s="4">
        <f t="shared" si="24"/>
        <v>0</v>
      </c>
      <c r="M177" s="4">
        <f t="shared" si="25"/>
        <v>0</v>
      </c>
      <c r="N177" s="4">
        <f t="shared" si="26"/>
        <v>0</v>
      </c>
      <c r="P177" s="5">
        <f>+'Silver '!D339</f>
        <v>0.24724</v>
      </c>
      <c r="R177" s="4">
        <f t="shared" si="27"/>
        <v>0</v>
      </c>
      <c r="S177" s="4">
        <f t="shared" si="28"/>
        <v>1.214125</v>
      </c>
      <c r="T177" s="4">
        <f t="shared" si="29"/>
        <v>0</v>
      </c>
      <c r="U177" s="4">
        <f t="shared" si="30"/>
        <v>0</v>
      </c>
      <c r="V177" s="4">
        <f t="shared" si="31"/>
        <v>0</v>
      </c>
      <c r="W177" s="4">
        <f t="shared" si="32"/>
        <v>0</v>
      </c>
    </row>
    <row r="178" spans="1:23" ht="15.75">
      <c r="A178" s="2">
        <v>1681</v>
      </c>
      <c r="B178" s="2">
        <v>2120</v>
      </c>
      <c r="D178" s="2">
        <v>6</v>
      </c>
      <c r="J178" s="4">
        <f t="shared" si="22"/>
        <v>0</v>
      </c>
      <c r="K178" s="4">
        <f t="shared" si="23"/>
        <v>6</v>
      </c>
      <c r="L178" s="4">
        <f t="shared" si="24"/>
        <v>0</v>
      </c>
      <c r="M178" s="4">
        <f t="shared" si="25"/>
        <v>0</v>
      </c>
      <c r="N178" s="4">
        <f t="shared" si="26"/>
        <v>0</v>
      </c>
      <c r="P178" s="5">
        <f>+'Silver '!D340</f>
        <v>0.24724</v>
      </c>
      <c r="R178" s="4">
        <f t="shared" si="27"/>
        <v>0</v>
      </c>
      <c r="S178" s="4">
        <f t="shared" si="28"/>
        <v>0</v>
      </c>
      <c r="T178" s="4">
        <f t="shared" si="29"/>
        <v>1.4834399999999999</v>
      </c>
      <c r="U178" s="4">
        <f t="shared" si="30"/>
        <v>0</v>
      </c>
      <c r="V178" s="4">
        <f t="shared" si="31"/>
        <v>0</v>
      </c>
      <c r="W178" s="4">
        <f t="shared" si="32"/>
        <v>0</v>
      </c>
    </row>
    <row r="179" spans="1:23" ht="15.75">
      <c r="A179" s="2">
        <v>1682</v>
      </c>
      <c r="D179" s="2">
        <v>6</v>
      </c>
      <c r="J179" s="4">
        <f t="shared" si="22"/>
        <v>0</v>
      </c>
      <c r="K179" s="4">
        <f t="shared" si="23"/>
        <v>6</v>
      </c>
      <c r="L179" s="4">
        <f t="shared" si="24"/>
        <v>0</v>
      </c>
      <c r="M179" s="4">
        <f t="shared" si="25"/>
        <v>0</v>
      </c>
      <c r="N179" s="4">
        <f t="shared" si="26"/>
        <v>0</v>
      </c>
      <c r="P179" s="5">
        <f>+'Silver '!D341</f>
        <v>0.24724</v>
      </c>
      <c r="R179" s="4">
        <f t="shared" si="27"/>
        <v>0</v>
      </c>
      <c r="S179" s="4">
        <f t="shared" si="28"/>
        <v>0</v>
      </c>
      <c r="T179" s="4">
        <f t="shared" si="29"/>
        <v>1.4834399999999999</v>
      </c>
      <c r="U179" s="4">
        <f t="shared" si="30"/>
        <v>0</v>
      </c>
      <c r="V179" s="4">
        <f t="shared" si="31"/>
        <v>0</v>
      </c>
      <c r="W179" s="4">
        <f t="shared" si="32"/>
        <v>0</v>
      </c>
    </row>
    <row r="180" spans="1:23" ht="15.75">
      <c r="A180" s="2">
        <v>1683</v>
      </c>
      <c r="D180" s="2">
        <v>6</v>
      </c>
      <c r="J180" s="4">
        <f t="shared" si="22"/>
        <v>0</v>
      </c>
      <c r="K180" s="4">
        <f t="shared" si="23"/>
        <v>6</v>
      </c>
      <c r="L180" s="4">
        <f t="shared" si="24"/>
        <v>0</v>
      </c>
      <c r="M180" s="4">
        <f t="shared" si="25"/>
        <v>0</v>
      </c>
      <c r="N180" s="4">
        <f t="shared" si="26"/>
        <v>0</v>
      </c>
      <c r="P180" s="5">
        <f>+'Silver '!D342</f>
        <v>0.24017</v>
      </c>
      <c r="R180" s="4">
        <f t="shared" si="27"/>
        <v>0</v>
      </c>
      <c r="S180" s="4">
        <f t="shared" si="28"/>
        <v>0</v>
      </c>
      <c r="T180" s="4">
        <f t="shared" si="29"/>
        <v>1.44102</v>
      </c>
      <c r="U180" s="4">
        <f t="shared" si="30"/>
        <v>0</v>
      </c>
      <c r="V180" s="4">
        <f t="shared" si="31"/>
        <v>0</v>
      </c>
      <c r="W180" s="4">
        <f t="shared" si="32"/>
        <v>0</v>
      </c>
    </row>
    <row r="181" spans="1:23" ht="15.75">
      <c r="A181" s="2">
        <v>1684</v>
      </c>
      <c r="J181" s="4">
        <f t="shared" si="22"/>
        <v>0</v>
      </c>
      <c r="K181" s="4">
        <f t="shared" si="23"/>
        <v>0</v>
      </c>
      <c r="L181" s="4">
        <f t="shared" si="24"/>
        <v>0</v>
      </c>
      <c r="M181" s="4">
        <f t="shared" si="25"/>
        <v>0</v>
      </c>
      <c r="N181" s="4">
        <f t="shared" si="26"/>
        <v>0</v>
      </c>
      <c r="P181" s="5">
        <f>+'Silver '!D343</f>
        <v>0.24017</v>
      </c>
      <c r="R181" s="4">
        <f t="shared" si="27"/>
        <v>0</v>
      </c>
      <c r="S181" s="4">
        <f t="shared" si="28"/>
        <v>0</v>
      </c>
      <c r="T181" s="4">
        <f t="shared" si="29"/>
        <v>0</v>
      </c>
      <c r="U181" s="4">
        <f t="shared" si="30"/>
        <v>0</v>
      </c>
      <c r="V181" s="4">
        <f t="shared" si="31"/>
        <v>0</v>
      </c>
      <c r="W181" s="4">
        <f t="shared" si="32"/>
        <v>0</v>
      </c>
    </row>
    <row r="182" spans="1:23" ht="15.75">
      <c r="A182" s="2">
        <v>1685</v>
      </c>
      <c r="D182" s="2">
        <v>7.55</v>
      </c>
      <c r="J182" s="4">
        <f t="shared" si="22"/>
        <v>0</v>
      </c>
      <c r="K182" s="4">
        <f t="shared" si="23"/>
        <v>7.55</v>
      </c>
      <c r="L182" s="4">
        <f t="shared" si="24"/>
        <v>0</v>
      </c>
      <c r="M182" s="4">
        <f t="shared" si="25"/>
        <v>0</v>
      </c>
      <c r="N182" s="4">
        <f t="shared" si="26"/>
        <v>0</v>
      </c>
      <c r="P182" s="5">
        <f>+'Silver '!D344</f>
        <v>0.24017</v>
      </c>
      <c r="R182" s="4">
        <f t="shared" si="27"/>
        <v>0</v>
      </c>
      <c r="S182" s="4">
        <f t="shared" si="28"/>
        <v>0</v>
      </c>
      <c r="T182" s="4">
        <f t="shared" si="29"/>
        <v>1.8132834999999998</v>
      </c>
      <c r="U182" s="4">
        <f t="shared" si="30"/>
        <v>0</v>
      </c>
      <c r="V182" s="4">
        <f t="shared" si="31"/>
        <v>0</v>
      </c>
      <c r="W182" s="4">
        <f t="shared" si="32"/>
        <v>0</v>
      </c>
    </row>
    <row r="183" spans="1:23" ht="15.75">
      <c r="A183" s="2">
        <v>1686</v>
      </c>
      <c r="D183" s="2">
        <v>7</v>
      </c>
      <c r="J183" s="4">
        <f t="shared" si="22"/>
        <v>0</v>
      </c>
      <c r="K183" s="4">
        <f t="shared" si="23"/>
        <v>7</v>
      </c>
      <c r="L183" s="4">
        <f t="shared" si="24"/>
        <v>0</v>
      </c>
      <c r="M183" s="4">
        <f t="shared" si="25"/>
        <v>0</v>
      </c>
      <c r="N183" s="4">
        <f t="shared" si="26"/>
        <v>0</v>
      </c>
      <c r="P183" s="5">
        <f>+'Silver '!D345</f>
        <v>0.24017</v>
      </c>
      <c r="R183" s="4">
        <f t="shared" si="27"/>
        <v>0</v>
      </c>
      <c r="S183" s="4">
        <f t="shared" si="28"/>
        <v>0</v>
      </c>
      <c r="T183" s="4">
        <f t="shared" si="29"/>
        <v>1.68119</v>
      </c>
      <c r="U183" s="4">
        <f t="shared" si="30"/>
        <v>0</v>
      </c>
      <c r="V183" s="4">
        <f t="shared" si="31"/>
        <v>0</v>
      </c>
      <c r="W183" s="4">
        <f t="shared" si="32"/>
        <v>0</v>
      </c>
    </row>
    <row r="184" spans="1:23" ht="15.75">
      <c r="A184" s="2">
        <v>1687</v>
      </c>
      <c r="D184" s="2">
        <v>7</v>
      </c>
      <c r="J184" s="4">
        <f t="shared" si="22"/>
        <v>0</v>
      </c>
      <c r="K184" s="4">
        <f t="shared" si="23"/>
        <v>7</v>
      </c>
      <c r="L184" s="4">
        <f t="shared" si="24"/>
        <v>0</v>
      </c>
      <c r="M184" s="4">
        <f t="shared" si="25"/>
        <v>0</v>
      </c>
      <c r="N184" s="4">
        <f t="shared" si="26"/>
        <v>0</v>
      </c>
      <c r="P184" s="5">
        <f>+'Silver '!D346</f>
        <v>0.24017</v>
      </c>
      <c r="R184" s="4">
        <f t="shared" si="27"/>
        <v>0</v>
      </c>
      <c r="S184" s="4">
        <f t="shared" si="28"/>
        <v>0</v>
      </c>
      <c r="T184" s="4">
        <f t="shared" si="29"/>
        <v>1.68119</v>
      </c>
      <c r="U184" s="4">
        <f t="shared" si="30"/>
        <v>0</v>
      </c>
      <c r="V184" s="4">
        <f t="shared" si="31"/>
        <v>0</v>
      </c>
      <c r="W184" s="4">
        <f t="shared" si="32"/>
        <v>0</v>
      </c>
    </row>
    <row r="185" spans="1:23" ht="15.75">
      <c r="A185" s="2">
        <v>1688</v>
      </c>
      <c r="B185" s="2">
        <v>1800</v>
      </c>
      <c r="D185" s="2">
        <v>7</v>
      </c>
      <c r="G185" s="2">
        <v>9.6</v>
      </c>
      <c r="J185" s="4">
        <f t="shared" si="22"/>
        <v>0</v>
      </c>
      <c r="K185" s="4">
        <f t="shared" si="23"/>
        <v>7</v>
      </c>
      <c r="L185" s="4">
        <f t="shared" si="24"/>
        <v>0</v>
      </c>
      <c r="M185" s="4">
        <f t="shared" si="25"/>
        <v>0</v>
      </c>
      <c r="N185" s="4">
        <f t="shared" si="26"/>
        <v>17.142857142857142</v>
      </c>
      <c r="P185" s="5">
        <f>+'Silver '!D347</f>
        <v>0.24017</v>
      </c>
      <c r="R185" s="4">
        <f t="shared" si="27"/>
        <v>0</v>
      </c>
      <c r="S185" s="4">
        <f t="shared" si="28"/>
        <v>0</v>
      </c>
      <c r="T185" s="4">
        <f t="shared" si="29"/>
        <v>1.68119</v>
      </c>
      <c r="U185" s="4">
        <f t="shared" si="30"/>
        <v>0</v>
      </c>
      <c r="V185" s="4">
        <f t="shared" si="31"/>
        <v>0</v>
      </c>
      <c r="W185" s="4">
        <f t="shared" si="32"/>
        <v>4.1171999999999995</v>
      </c>
    </row>
    <row r="186" spans="1:23" ht="15.75">
      <c r="A186" s="2">
        <v>1689</v>
      </c>
      <c r="D186" s="2">
        <v>7</v>
      </c>
      <c r="J186" s="4">
        <f t="shared" si="22"/>
        <v>0</v>
      </c>
      <c r="K186" s="4">
        <f t="shared" si="23"/>
        <v>7</v>
      </c>
      <c r="L186" s="4">
        <f t="shared" si="24"/>
        <v>0</v>
      </c>
      <c r="M186" s="4">
        <f t="shared" si="25"/>
        <v>0</v>
      </c>
      <c r="N186" s="4">
        <f t="shared" si="26"/>
        <v>0</v>
      </c>
      <c r="P186" s="5">
        <f>+'Silver '!D348</f>
        <v>0.24017</v>
      </c>
      <c r="R186" s="4">
        <f t="shared" si="27"/>
        <v>0</v>
      </c>
      <c r="S186" s="4">
        <f t="shared" si="28"/>
        <v>0</v>
      </c>
      <c r="T186" s="4">
        <f t="shared" si="29"/>
        <v>1.68119</v>
      </c>
      <c r="U186" s="4">
        <f t="shared" si="30"/>
        <v>0</v>
      </c>
      <c r="V186" s="4">
        <f t="shared" si="31"/>
        <v>0</v>
      </c>
      <c r="W186" s="4">
        <f t="shared" si="32"/>
        <v>0</v>
      </c>
    </row>
    <row r="187" spans="1:23" ht="15.75">
      <c r="A187" s="2">
        <v>1690</v>
      </c>
      <c r="B187" s="2">
        <v>1800</v>
      </c>
      <c r="D187" s="2">
        <v>7</v>
      </c>
      <c r="G187" s="2">
        <v>10.8</v>
      </c>
      <c r="J187" s="4">
        <f t="shared" si="22"/>
        <v>0</v>
      </c>
      <c r="K187" s="4">
        <f t="shared" si="23"/>
        <v>7</v>
      </c>
      <c r="L187" s="4">
        <f t="shared" si="24"/>
        <v>0</v>
      </c>
      <c r="M187" s="4">
        <f t="shared" si="25"/>
        <v>0</v>
      </c>
      <c r="N187" s="4">
        <f t="shared" si="26"/>
        <v>19.285714285714285</v>
      </c>
      <c r="P187" s="5">
        <f>+'Silver '!D349</f>
        <v>0.24017</v>
      </c>
      <c r="R187" s="4">
        <f t="shared" si="27"/>
        <v>0</v>
      </c>
      <c r="S187" s="4">
        <f t="shared" si="28"/>
        <v>0</v>
      </c>
      <c r="T187" s="4">
        <f t="shared" si="29"/>
        <v>1.68119</v>
      </c>
      <c r="U187" s="4">
        <f t="shared" si="30"/>
        <v>0</v>
      </c>
      <c r="V187" s="4">
        <f t="shared" si="31"/>
        <v>0</v>
      </c>
      <c r="W187" s="4">
        <f t="shared" si="32"/>
        <v>4.63185</v>
      </c>
    </row>
    <row r="188" spans="1:23" ht="15.75">
      <c r="A188" s="2">
        <v>1691</v>
      </c>
      <c r="D188" s="2">
        <v>7</v>
      </c>
      <c r="G188" s="2">
        <v>10.8</v>
      </c>
      <c r="J188" s="4">
        <f t="shared" si="22"/>
        <v>0</v>
      </c>
      <c r="K188" s="4">
        <f t="shared" si="23"/>
        <v>7</v>
      </c>
      <c r="L188" s="4">
        <f t="shared" si="24"/>
        <v>0</v>
      </c>
      <c r="M188" s="4">
        <f t="shared" si="25"/>
        <v>0</v>
      </c>
      <c r="N188" s="4">
        <f t="shared" si="26"/>
        <v>19.285714285714285</v>
      </c>
      <c r="P188" s="5">
        <f>+'Silver '!D350</f>
        <v>0.21015</v>
      </c>
      <c r="R188" s="4">
        <f t="shared" si="27"/>
        <v>0</v>
      </c>
      <c r="S188" s="4">
        <f t="shared" si="28"/>
        <v>0</v>
      </c>
      <c r="T188" s="4">
        <f t="shared" si="29"/>
        <v>1.47105</v>
      </c>
      <c r="U188" s="4">
        <f t="shared" si="30"/>
        <v>0</v>
      </c>
      <c r="V188" s="4">
        <f t="shared" si="31"/>
        <v>0</v>
      </c>
      <c r="W188" s="4">
        <f t="shared" si="32"/>
        <v>4.052892857142857</v>
      </c>
    </row>
    <row r="189" spans="1:23" ht="15.75">
      <c r="A189" s="2">
        <v>1692</v>
      </c>
      <c r="B189" s="2">
        <v>2160</v>
      </c>
      <c r="D189" s="2">
        <v>7</v>
      </c>
      <c r="G189" s="2">
        <v>11.4</v>
      </c>
      <c r="J189" s="4">
        <f t="shared" si="22"/>
        <v>0</v>
      </c>
      <c r="K189" s="4">
        <f t="shared" si="23"/>
        <v>7</v>
      </c>
      <c r="L189" s="4">
        <f t="shared" si="24"/>
        <v>0</v>
      </c>
      <c r="M189" s="4">
        <f t="shared" si="25"/>
        <v>0</v>
      </c>
      <c r="N189" s="4">
        <f t="shared" si="26"/>
        <v>20.357142857142854</v>
      </c>
      <c r="P189" s="5">
        <f>+'Silver '!D351</f>
        <v>0.21015</v>
      </c>
      <c r="R189" s="4">
        <f t="shared" si="27"/>
        <v>0</v>
      </c>
      <c r="S189" s="4">
        <f t="shared" si="28"/>
        <v>0</v>
      </c>
      <c r="T189" s="4">
        <f t="shared" si="29"/>
        <v>1.47105</v>
      </c>
      <c r="U189" s="4">
        <f t="shared" si="30"/>
        <v>0</v>
      </c>
      <c r="V189" s="4">
        <f t="shared" si="31"/>
        <v>0</v>
      </c>
      <c r="W189" s="4">
        <f t="shared" si="32"/>
        <v>4.278053571428571</v>
      </c>
    </row>
    <row r="190" spans="1:23" ht="15.75">
      <c r="A190" s="2">
        <v>1693</v>
      </c>
      <c r="B190" s="2">
        <v>1920</v>
      </c>
      <c r="D190" s="2">
        <v>8</v>
      </c>
      <c r="G190" s="2">
        <v>11.4</v>
      </c>
      <c r="J190" s="4">
        <f t="shared" si="22"/>
        <v>0</v>
      </c>
      <c r="K190" s="4">
        <f t="shared" si="23"/>
        <v>8</v>
      </c>
      <c r="L190" s="4">
        <f t="shared" si="24"/>
        <v>0</v>
      </c>
      <c r="M190" s="4">
        <f t="shared" si="25"/>
        <v>0</v>
      </c>
      <c r="N190" s="4">
        <f t="shared" si="26"/>
        <v>20.357142857142854</v>
      </c>
      <c r="P190" s="5">
        <f>+'Silver '!D352</f>
        <v>0.21015</v>
      </c>
      <c r="R190" s="4">
        <f t="shared" si="27"/>
        <v>0</v>
      </c>
      <c r="S190" s="4">
        <f t="shared" si="28"/>
        <v>0</v>
      </c>
      <c r="T190" s="4">
        <f t="shared" si="29"/>
        <v>1.6812</v>
      </c>
      <c r="U190" s="4">
        <f t="shared" si="30"/>
        <v>0</v>
      </c>
      <c r="V190" s="4">
        <f t="shared" si="31"/>
        <v>0</v>
      </c>
      <c r="W190" s="4">
        <f t="shared" si="32"/>
        <v>4.278053571428571</v>
      </c>
    </row>
    <row r="191" spans="1:23" ht="15.75">
      <c r="A191" s="2">
        <v>1694</v>
      </c>
      <c r="B191" s="2">
        <v>2160</v>
      </c>
      <c r="C191" s="2">
        <v>4.5</v>
      </c>
      <c r="D191" s="2">
        <v>8</v>
      </c>
      <c r="G191" s="2">
        <v>12</v>
      </c>
      <c r="J191" s="4">
        <f t="shared" si="22"/>
        <v>8.035714285714285</v>
      </c>
      <c r="K191" s="4">
        <f t="shared" si="23"/>
        <v>8</v>
      </c>
      <c r="L191" s="4">
        <f t="shared" si="24"/>
        <v>0</v>
      </c>
      <c r="M191" s="4">
        <f t="shared" si="25"/>
        <v>0</v>
      </c>
      <c r="N191" s="4">
        <f t="shared" si="26"/>
        <v>21.428571428571427</v>
      </c>
      <c r="P191" s="5">
        <f>+'Silver '!D353</f>
        <v>0.21015</v>
      </c>
      <c r="R191" s="4">
        <f t="shared" si="27"/>
        <v>0</v>
      </c>
      <c r="S191" s="4">
        <f t="shared" si="28"/>
        <v>1.688705357142857</v>
      </c>
      <c r="T191" s="4">
        <f t="shared" si="29"/>
        <v>1.6812</v>
      </c>
      <c r="U191" s="4">
        <f t="shared" si="30"/>
        <v>0</v>
      </c>
      <c r="V191" s="4">
        <f t="shared" si="31"/>
        <v>0</v>
      </c>
      <c r="W191" s="4">
        <f t="shared" si="32"/>
        <v>4.503214285714286</v>
      </c>
    </row>
    <row r="192" spans="1:23" ht="15.75">
      <c r="A192" s="2">
        <v>1695</v>
      </c>
      <c r="B192" s="2">
        <v>2160</v>
      </c>
      <c r="C192" s="2">
        <v>4.5</v>
      </c>
      <c r="D192" s="2">
        <v>8.1</v>
      </c>
      <c r="G192" s="2">
        <v>12.6</v>
      </c>
      <c r="J192" s="4">
        <f t="shared" si="22"/>
        <v>8.035714285714285</v>
      </c>
      <c r="K192" s="4">
        <f t="shared" si="23"/>
        <v>8.1</v>
      </c>
      <c r="L192" s="4">
        <f t="shared" si="24"/>
        <v>0</v>
      </c>
      <c r="M192" s="4">
        <f t="shared" si="25"/>
        <v>0</v>
      </c>
      <c r="N192" s="4">
        <f t="shared" si="26"/>
        <v>22.499999999999996</v>
      </c>
      <c r="P192" s="5">
        <f>+'Silver '!D354</f>
        <v>0.21015</v>
      </c>
      <c r="R192" s="4">
        <f t="shared" si="27"/>
        <v>0</v>
      </c>
      <c r="S192" s="4">
        <f t="shared" si="28"/>
        <v>1.688705357142857</v>
      </c>
      <c r="T192" s="4">
        <f t="shared" si="29"/>
        <v>1.702215</v>
      </c>
      <c r="U192" s="4">
        <f t="shared" si="30"/>
        <v>0</v>
      </c>
      <c r="V192" s="4">
        <f t="shared" si="31"/>
        <v>0</v>
      </c>
      <c r="W192" s="4">
        <f t="shared" si="32"/>
        <v>4.728375</v>
      </c>
    </row>
    <row r="193" spans="1:23" ht="15.75">
      <c r="A193" s="2">
        <v>1696</v>
      </c>
      <c r="B193" s="2">
        <v>2160</v>
      </c>
      <c r="C193" s="2">
        <v>5</v>
      </c>
      <c r="D193" s="2">
        <v>8</v>
      </c>
      <c r="G193" s="2">
        <v>12</v>
      </c>
      <c r="J193" s="4">
        <f t="shared" si="22"/>
        <v>8.928571428571427</v>
      </c>
      <c r="K193" s="4">
        <f t="shared" si="23"/>
        <v>8</v>
      </c>
      <c r="L193" s="4">
        <f t="shared" si="24"/>
        <v>0</v>
      </c>
      <c r="M193" s="4">
        <f t="shared" si="25"/>
        <v>0</v>
      </c>
      <c r="N193" s="4">
        <f t="shared" si="26"/>
        <v>21.428571428571427</v>
      </c>
      <c r="P193" s="5">
        <f>+'Silver '!D355</f>
        <v>0.21015</v>
      </c>
      <c r="R193" s="4">
        <f t="shared" si="27"/>
        <v>0</v>
      </c>
      <c r="S193" s="4">
        <f t="shared" si="28"/>
        <v>1.8763392857142853</v>
      </c>
      <c r="T193" s="4">
        <f t="shared" si="29"/>
        <v>1.6812</v>
      </c>
      <c r="U193" s="4">
        <f t="shared" si="30"/>
        <v>0</v>
      </c>
      <c r="V193" s="4">
        <f t="shared" si="31"/>
        <v>0</v>
      </c>
      <c r="W193" s="4">
        <f t="shared" si="32"/>
        <v>4.503214285714286</v>
      </c>
    </row>
    <row r="194" spans="1:23" ht="15.75">
      <c r="A194" s="2">
        <v>1697</v>
      </c>
      <c r="B194" s="2">
        <v>2160</v>
      </c>
      <c r="D194" s="2">
        <v>8</v>
      </c>
      <c r="G194" s="2">
        <v>12</v>
      </c>
      <c r="J194" s="4">
        <f t="shared" si="22"/>
        <v>0</v>
      </c>
      <c r="K194" s="4">
        <f t="shared" si="23"/>
        <v>8</v>
      </c>
      <c r="L194" s="4">
        <f t="shared" si="24"/>
        <v>0</v>
      </c>
      <c r="M194" s="4">
        <f t="shared" si="25"/>
        <v>0</v>
      </c>
      <c r="N194" s="4">
        <f t="shared" si="26"/>
        <v>21.428571428571427</v>
      </c>
      <c r="P194" s="5">
        <f>+'Silver '!D356</f>
        <v>0.21015</v>
      </c>
      <c r="R194" s="4">
        <f t="shared" si="27"/>
        <v>0</v>
      </c>
      <c r="S194" s="4">
        <f t="shared" si="28"/>
        <v>0</v>
      </c>
      <c r="T194" s="4">
        <f t="shared" si="29"/>
        <v>1.6812</v>
      </c>
      <c r="U194" s="4">
        <f t="shared" si="30"/>
        <v>0</v>
      </c>
      <c r="V194" s="4">
        <f t="shared" si="31"/>
        <v>0</v>
      </c>
      <c r="W194" s="4">
        <f t="shared" si="32"/>
        <v>4.503214285714286</v>
      </c>
    </row>
    <row r="195" spans="1:23" ht="15.75">
      <c r="A195" s="2">
        <v>1698</v>
      </c>
      <c r="B195" s="2">
        <v>1620</v>
      </c>
      <c r="D195" s="2">
        <v>8</v>
      </c>
      <c r="G195" s="2">
        <v>10.8</v>
      </c>
      <c r="J195" s="4">
        <f t="shared" si="22"/>
        <v>0</v>
      </c>
      <c r="K195" s="4">
        <f t="shared" si="23"/>
        <v>8</v>
      </c>
      <c r="L195" s="4">
        <f t="shared" si="24"/>
        <v>0</v>
      </c>
      <c r="M195" s="4">
        <f t="shared" si="25"/>
        <v>0</v>
      </c>
      <c r="N195" s="4">
        <f t="shared" si="26"/>
        <v>19.285714285714285</v>
      </c>
      <c r="P195" s="5">
        <f>+'Silver '!D357</f>
        <v>0.21015</v>
      </c>
      <c r="R195" s="4">
        <f t="shared" si="27"/>
        <v>0</v>
      </c>
      <c r="S195" s="4">
        <f t="shared" si="28"/>
        <v>0</v>
      </c>
      <c r="T195" s="4">
        <f t="shared" si="29"/>
        <v>1.6812</v>
      </c>
      <c r="U195" s="4">
        <f t="shared" si="30"/>
        <v>0</v>
      </c>
      <c r="V195" s="4">
        <f t="shared" si="31"/>
        <v>0</v>
      </c>
      <c r="W195" s="4">
        <f t="shared" si="32"/>
        <v>4.052892857142857</v>
      </c>
    </row>
    <row r="196" spans="1:23" ht="15.75">
      <c r="A196" s="2">
        <v>1699</v>
      </c>
      <c r="B196" s="2">
        <v>2208</v>
      </c>
      <c r="D196" s="2">
        <v>9</v>
      </c>
      <c r="G196" s="2">
        <v>12</v>
      </c>
      <c r="J196" s="4">
        <f t="shared" si="22"/>
        <v>0</v>
      </c>
      <c r="K196" s="4">
        <f t="shared" si="23"/>
        <v>9</v>
      </c>
      <c r="L196" s="4">
        <f t="shared" si="24"/>
        <v>0</v>
      </c>
      <c r="M196" s="4">
        <f t="shared" si="25"/>
        <v>0</v>
      </c>
      <c r="N196" s="4">
        <f t="shared" si="26"/>
        <v>21.428571428571427</v>
      </c>
      <c r="P196" s="5">
        <f>+'Silver '!D358</f>
        <v>0.21015</v>
      </c>
      <c r="R196" s="4">
        <f t="shared" si="27"/>
        <v>0</v>
      </c>
      <c r="S196" s="4">
        <f t="shared" si="28"/>
        <v>0</v>
      </c>
      <c r="T196" s="4">
        <f t="shared" si="29"/>
        <v>1.89135</v>
      </c>
      <c r="U196" s="4">
        <f t="shared" si="30"/>
        <v>0</v>
      </c>
      <c r="V196" s="4">
        <f t="shared" si="31"/>
        <v>0</v>
      </c>
      <c r="W196" s="4">
        <f t="shared" si="32"/>
        <v>4.503214285714286</v>
      </c>
    </row>
    <row r="197" spans="1:23" ht="15.75">
      <c r="A197" s="2">
        <v>1700</v>
      </c>
      <c r="B197" s="2">
        <v>1944</v>
      </c>
      <c r="D197" s="2">
        <v>9</v>
      </c>
      <c r="G197" s="2">
        <v>12.6</v>
      </c>
      <c r="J197" s="4">
        <f t="shared" si="22"/>
        <v>0</v>
      </c>
      <c r="K197" s="4">
        <f t="shared" si="23"/>
        <v>9</v>
      </c>
      <c r="L197" s="4">
        <f t="shared" si="24"/>
        <v>0</v>
      </c>
      <c r="M197" s="4">
        <f t="shared" si="25"/>
        <v>0</v>
      </c>
      <c r="N197" s="4">
        <f t="shared" si="26"/>
        <v>22.499999999999996</v>
      </c>
      <c r="P197" s="5">
        <f>+'Silver '!D359</f>
        <v>0.21015</v>
      </c>
      <c r="R197" s="4">
        <f t="shared" si="27"/>
        <v>0</v>
      </c>
      <c r="S197" s="4">
        <f t="shared" si="28"/>
        <v>0</v>
      </c>
      <c r="T197" s="4">
        <f t="shared" si="29"/>
        <v>1.89135</v>
      </c>
      <c r="U197" s="4">
        <f t="shared" si="30"/>
        <v>0</v>
      </c>
      <c r="V197" s="4">
        <f t="shared" si="31"/>
        <v>0</v>
      </c>
      <c r="W197" s="4">
        <f t="shared" si="32"/>
        <v>4.728375</v>
      </c>
    </row>
    <row r="198" spans="1:23" ht="15.75">
      <c r="A198" s="2">
        <v>1701</v>
      </c>
      <c r="B198" s="2">
        <v>1920</v>
      </c>
      <c r="D198" s="2">
        <v>9</v>
      </c>
      <c r="G198" s="2">
        <v>15</v>
      </c>
      <c r="J198" s="4">
        <f t="shared" si="22"/>
        <v>0</v>
      </c>
      <c r="K198" s="4">
        <f t="shared" si="23"/>
        <v>9</v>
      </c>
      <c r="L198" s="4">
        <f t="shared" si="24"/>
        <v>0</v>
      </c>
      <c r="M198" s="4">
        <f t="shared" si="25"/>
        <v>0</v>
      </c>
      <c r="N198" s="4">
        <f t="shared" si="26"/>
        <v>26.785714285714285</v>
      </c>
      <c r="P198" s="5">
        <f>+'Silver '!D360</f>
        <v>0.21015</v>
      </c>
      <c r="R198" s="4">
        <f t="shared" si="27"/>
        <v>0</v>
      </c>
      <c r="S198" s="4">
        <f t="shared" si="28"/>
        <v>0</v>
      </c>
      <c r="T198" s="4">
        <f t="shared" si="29"/>
        <v>1.89135</v>
      </c>
      <c r="U198" s="4">
        <f t="shared" si="30"/>
        <v>0</v>
      </c>
      <c r="V198" s="4">
        <f t="shared" si="31"/>
        <v>0</v>
      </c>
      <c r="W198" s="4">
        <f t="shared" si="32"/>
        <v>5.629017857142857</v>
      </c>
    </row>
    <row r="199" spans="1:23" ht="15.75">
      <c r="A199" s="2">
        <v>1702</v>
      </c>
      <c r="B199" s="2">
        <v>1440</v>
      </c>
      <c r="D199" s="2">
        <v>9</v>
      </c>
      <c r="G199" s="2">
        <v>18</v>
      </c>
      <c r="J199" s="4">
        <f t="shared" si="22"/>
        <v>0</v>
      </c>
      <c r="K199" s="4">
        <f t="shared" si="23"/>
        <v>9</v>
      </c>
      <c r="L199" s="4">
        <f t="shared" si="24"/>
        <v>0</v>
      </c>
      <c r="M199" s="4">
        <f t="shared" si="25"/>
        <v>0</v>
      </c>
      <c r="N199" s="4">
        <f t="shared" si="26"/>
        <v>32.14285714285714</v>
      </c>
      <c r="P199" s="5">
        <f>+'Silver '!D361</f>
        <v>0.21015</v>
      </c>
      <c r="R199" s="4">
        <f t="shared" si="27"/>
        <v>0</v>
      </c>
      <c r="S199" s="4">
        <f t="shared" si="28"/>
        <v>0</v>
      </c>
      <c r="T199" s="4">
        <f t="shared" si="29"/>
        <v>1.89135</v>
      </c>
      <c r="U199" s="4">
        <f t="shared" si="30"/>
        <v>0</v>
      </c>
      <c r="V199" s="4">
        <f t="shared" si="31"/>
        <v>0</v>
      </c>
      <c r="W199" s="4">
        <f t="shared" si="32"/>
        <v>6.754821428571428</v>
      </c>
    </row>
    <row r="200" spans="1:23" ht="15.75">
      <c r="A200" s="2">
        <v>1703</v>
      </c>
      <c r="B200" s="2">
        <v>1620</v>
      </c>
      <c r="D200" s="2">
        <v>9</v>
      </c>
      <c r="G200" s="2">
        <v>20.4</v>
      </c>
      <c r="J200" s="4">
        <f t="shared" si="22"/>
        <v>0</v>
      </c>
      <c r="K200" s="4">
        <f t="shared" si="23"/>
        <v>9</v>
      </c>
      <c r="L200" s="4">
        <f t="shared" si="24"/>
        <v>0</v>
      </c>
      <c r="M200" s="4">
        <f t="shared" si="25"/>
        <v>0</v>
      </c>
      <c r="N200" s="4">
        <f t="shared" si="26"/>
        <v>36.42857142857142</v>
      </c>
      <c r="P200" s="5">
        <f>+'Silver '!D362</f>
        <v>0.21015</v>
      </c>
      <c r="R200" s="4">
        <f t="shared" si="27"/>
        <v>0</v>
      </c>
      <c r="S200" s="4">
        <f t="shared" si="28"/>
        <v>0</v>
      </c>
      <c r="T200" s="4">
        <f t="shared" si="29"/>
        <v>1.89135</v>
      </c>
      <c r="U200" s="4">
        <f t="shared" si="30"/>
        <v>0</v>
      </c>
      <c r="V200" s="4">
        <f t="shared" si="31"/>
        <v>0</v>
      </c>
      <c r="W200" s="4">
        <f t="shared" si="32"/>
        <v>7.6554642857142845</v>
      </c>
    </row>
    <row r="201" spans="1:23" ht="15.75">
      <c r="A201" s="2">
        <v>1704</v>
      </c>
      <c r="B201" s="2">
        <v>1800</v>
      </c>
      <c r="D201" s="2">
        <v>8.7</v>
      </c>
      <c r="G201" s="2">
        <v>15.6</v>
      </c>
      <c r="J201" s="4">
        <f t="shared" si="22"/>
        <v>0</v>
      </c>
      <c r="K201" s="4">
        <f t="shared" si="23"/>
        <v>8.7</v>
      </c>
      <c r="L201" s="4">
        <f t="shared" si="24"/>
        <v>0</v>
      </c>
      <c r="M201" s="4">
        <f t="shared" si="25"/>
        <v>0</v>
      </c>
      <c r="N201" s="4">
        <f t="shared" si="26"/>
        <v>27.857142857142854</v>
      </c>
      <c r="P201" s="5">
        <f>+'Silver '!D363</f>
        <v>0.21015</v>
      </c>
      <c r="R201" s="4">
        <f t="shared" si="27"/>
        <v>0</v>
      </c>
      <c r="S201" s="4">
        <f t="shared" si="28"/>
        <v>0</v>
      </c>
      <c r="T201" s="4">
        <f t="shared" si="29"/>
        <v>1.8283049999999998</v>
      </c>
      <c r="U201" s="4">
        <f t="shared" si="30"/>
        <v>0</v>
      </c>
      <c r="V201" s="4">
        <f t="shared" si="31"/>
        <v>0</v>
      </c>
      <c r="W201" s="4">
        <f t="shared" si="32"/>
        <v>5.854178571428571</v>
      </c>
    </row>
    <row r="202" spans="1:23" ht="15.75">
      <c r="A202" s="2">
        <v>1705</v>
      </c>
      <c r="B202" s="2">
        <v>1740</v>
      </c>
      <c r="D202" s="2">
        <v>8.4</v>
      </c>
      <c r="G202" s="2">
        <v>13.2</v>
      </c>
      <c r="J202" s="4">
        <f t="shared" si="22"/>
        <v>0</v>
      </c>
      <c r="K202" s="4">
        <f t="shared" si="23"/>
        <v>8.4</v>
      </c>
      <c r="L202" s="4">
        <f t="shared" si="24"/>
        <v>0</v>
      </c>
      <c r="M202" s="4">
        <f t="shared" si="25"/>
        <v>0</v>
      </c>
      <c r="N202" s="4">
        <f t="shared" si="26"/>
        <v>23.57142857142857</v>
      </c>
      <c r="P202" s="5">
        <f>+'Silver '!D364</f>
        <v>0.21015</v>
      </c>
      <c r="R202" s="4">
        <f t="shared" si="27"/>
        <v>0</v>
      </c>
      <c r="S202" s="4">
        <f t="shared" si="28"/>
        <v>0</v>
      </c>
      <c r="T202" s="4">
        <f t="shared" si="29"/>
        <v>1.76526</v>
      </c>
      <c r="U202" s="4">
        <f t="shared" si="30"/>
        <v>0</v>
      </c>
      <c r="V202" s="4">
        <f t="shared" si="31"/>
        <v>0</v>
      </c>
      <c r="W202" s="4">
        <f t="shared" si="32"/>
        <v>4.953535714285714</v>
      </c>
    </row>
    <row r="203" spans="1:23" ht="15.75">
      <c r="A203" s="2">
        <v>1706</v>
      </c>
      <c r="B203" s="2">
        <v>2400</v>
      </c>
      <c r="C203" s="2">
        <v>5</v>
      </c>
      <c r="D203" s="2">
        <v>8</v>
      </c>
      <c r="G203" s="2">
        <v>11.4</v>
      </c>
      <c r="J203" s="4">
        <f t="shared" si="22"/>
        <v>8.928571428571427</v>
      </c>
      <c r="K203" s="4">
        <f t="shared" si="23"/>
        <v>8</v>
      </c>
      <c r="L203" s="4">
        <f t="shared" si="24"/>
        <v>0</v>
      </c>
      <c r="M203" s="4">
        <f t="shared" si="25"/>
        <v>0</v>
      </c>
      <c r="N203" s="4">
        <f t="shared" si="26"/>
        <v>20.357142857142854</v>
      </c>
      <c r="P203" s="5">
        <f>+'Silver '!D365</f>
        <v>0.21015</v>
      </c>
      <c r="R203" s="4">
        <f t="shared" si="27"/>
        <v>0</v>
      </c>
      <c r="S203" s="4">
        <f t="shared" si="28"/>
        <v>1.8763392857142853</v>
      </c>
      <c r="T203" s="4">
        <f t="shared" si="29"/>
        <v>1.6812</v>
      </c>
      <c r="U203" s="4">
        <f t="shared" si="30"/>
        <v>0</v>
      </c>
      <c r="V203" s="4">
        <f t="shared" si="31"/>
        <v>0</v>
      </c>
      <c r="W203" s="4">
        <f t="shared" si="32"/>
        <v>4.278053571428571</v>
      </c>
    </row>
    <row r="204" spans="1:23" ht="15.75">
      <c r="A204" s="2">
        <v>1707</v>
      </c>
      <c r="B204" s="2">
        <v>2400</v>
      </c>
      <c r="D204" s="2">
        <v>8</v>
      </c>
      <c r="G204" s="2">
        <v>9.5</v>
      </c>
      <c r="J204" s="4">
        <f t="shared" si="22"/>
        <v>0</v>
      </c>
      <c r="K204" s="4">
        <f t="shared" si="23"/>
        <v>8</v>
      </c>
      <c r="L204" s="4">
        <f t="shared" si="24"/>
        <v>0</v>
      </c>
      <c r="M204" s="4">
        <f t="shared" si="25"/>
        <v>0</v>
      </c>
      <c r="N204" s="4">
        <f t="shared" si="26"/>
        <v>16.96428571428571</v>
      </c>
      <c r="P204" s="5">
        <f>+'Silver '!D366</f>
        <v>0.21015</v>
      </c>
      <c r="R204" s="4">
        <f t="shared" si="27"/>
        <v>0</v>
      </c>
      <c r="S204" s="4">
        <f t="shared" si="28"/>
        <v>0</v>
      </c>
      <c r="T204" s="4">
        <f t="shared" si="29"/>
        <v>1.6812</v>
      </c>
      <c r="U204" s="4">
        <f t="shared" si="30"/>
        <v>0</v>
      </c>
      <c r="V204" s="4">
        <f t="shared" si="31"/>
        <v>0</v>
      </c>
      <c r="W204" s="4">
        <f t="shared" si="32"/>
        <v>3.5650446428571425</v>
      </c>
    </row>
    <row r="205" spans="1:23" ht="15.75">
      <c r="A205" s="2">
        <v>1708</v>
      </c>
      <c r="D205" s="2">
        <v>9</v>
      </c>
      <c r="G205" s="2">
        <v>10.8</v>
      </c>
      <c r="J205" s="4">
        <f t="shared" si="22"/>
        <v>0</v>
      </c>
      <c r="K205" s="4">
        <f t="shared" si="23"/>
        <v>9</v>
      </c>
      <c r="L205" s="4">
        <f t="shared" si="24"/>
        <v>0</v>
      </c>
      <c r="M205" s="4">
        <f t="shared" si="25"/>
        <v>0</v>
      </c>
      <c r="N205" s="4">
        <f t="shared" si="26"/>
        <v>19.285714285714285</v>
      </c>
      <c r="P205" s="5">
        <f>+'Silver '!D367</f>
        <v>0.21015</v>
      </c>
      <c r="R205" s="4">
        <f t="shared" si="27"/>
        <v>0</v>
      </c>
      <c r="S205" s="4">
        <f t="shared" si="28"/>
        <v>0</v>
      </c>
      <c r="T205" s="4">
        <f t="shared" si="29"/>
        <v>1.89135</v>
      </c>
      <c r="U205" s="4">
        <f t="shared" si="30"/>
        <v>0</v>
      </c>
      <c r="V205" s="4">
        <f t="shared" si="31"/>
        <v>0</v>
      </c>
      <c r="W205" s="4">
        <f t="shared" si="32"/>
        <v>4.052892857142857</v>
      </c>
    </row>
    <row r="206" spans="1:23" ht="15.75">
      <c r="A206" s="2">
        <v>1709</v>
      </c>
      <c r="B206" s="2">
        <v>2040</v>
      </c>
      <c r="D206" s="2">
        <v>9</v>
      </c>
      <c r="G206" s="2">
        <v>10.8</v>
      </c>
      <c r="J206" s="4">
        <f aca="true" t="shared" si="33" ref="J206:J269">+C206/0.56</f>
        <v>0</v>
      </c>
      <c r="K206" s="4">
        <f aca="true" t="shared" si="34" ref="K206:K269">+D206</f>
        <v>9</v>
      </c>
      <c r="L206" s="4">
        <f aca="true" t="shared" si="35" ref="L206:L269">+E206/0.56</f>
        <v>0</v>
      </c>
      <c r="M206" s="4">
        <f aca="true" t="shared" si="36" ref="M206:M269">+F206/0.56</f>
        <v>0</v>
      </c>
      <c r="N206" s="4">
        <f aca="true" t="shared" si="37" ref="N206:N269">+G206/0.56</f>
        <v>19.285714285714285</v>
      </c>
      <c r="P206" s="5">
        <f>+'Silver '!D368</f>
        <v>0.21015</v>
      </c>
      <c r="R206" s="4">
        <f aca="true" t="shared" si="38" ref="R206:R269">+I206*$P206</f>
        <v>0</v>
      </c>
      <c r="S206" s="4">
        <f aca="true" t="shared" si="39" ref="S206:S269">+J206*$P206</f>
        <v>0</v>
      </c>
      <c r="T206" s="4">
        <f aca="true" t="shared" si="40" ref="T206:T269">+K206*$P206</f>
        <v>1.89135</v>
      </c>
      <c r="U206" s="4">
        <f aca="true" t="shared" si="41" ref="U206:U269">+L206*$P206</f>
        <v>0</v>
      </c>
      <c r="V206" s="4">
        <f aca="true" t="shared" si="42" ref="V206:V269">+M206*$P206</f>
        <v>0</v>
      </c>
      <c r="W206" s="4">
        <f aca="true" t="shared" si="43" ref="W206:W269">+N206*$P206</f>
        <v>4.052892857142857</v>
      </c>
    </row>
    <row r="207" spans="1:23" ht="15.75">
      <c r="A207" s="2">
        <v>1710</v>
      </c>
      <c r="B207" s="2">
        <v>2194</v>
      </c>
      <c r="D207" s="2">
        <v>9</v>
      </c>
      <c r="G207" s="2">
        <v>15</v>
      </c>
      <c r="J207" s="4">
        <f t="shared" si="33"/>
        <v>0</v>
      </c>
      <c r="K207" s="4">
        <f t="shared" si="34"/>
        <v>9</v>
      </c>
      <c r="L207" s="4">
        <f t="shared" si="35"/>
        <v>0</v>
      </c>
      <c r="M207" s="4">
        <f t="shared" si="36"/>
        <v>0</v>
      </c>
      <c r="N207" s="4">
        <f t="shared" si="37"/>
        <v>26.785714285714285</v>
      </c>
      <c r="P207" s="5">
        <f>+'Silver '!D369</f>
        <v>0.21015</v>
      </c>
      <c r="R207" s="4">
        <f t="shared" si="38"/>
        <v>0</v>
      </c>
      <c r="S207" s="4">
        <f t="shared" si="39"/>
        <v>0</v>
      </c>
      <c r="T207" s="4">
        <f t="shared" si="40"/>
        <v>1.89135</v>
      </c>
      <c r="U207" s="4">
        <f t="shared" si="41"/>
        <v>0</v>
      </c>
      <c r="V207" s="4">
        <f t="shared" si="42"/>
        <v>0</v>
      </c>
      <c r="W207" s="4">
        <f t="shared" si="43"/>
        <v>5.629017857142857</v>
      </c>
    </row>
    <row r="208" spans="1:23" ht="15.75">
      <c r="A208" s="2">
        <v>1711</v>
      </c>
      <c r="B208" s="2">
        <v>1860</v>
      </c>
      <c r="D208" s="2">
        <v>9</v>
      </c>
      <c r="G208" s="2">
        <v>18.6</v>
      </c>
      <c r="J208" s="4">
        <f t="shared" si="33"/>
        <v>0</v>
      </c>
      <c r="K208" s="4">
        <f t="shared" si="34"/>
        <v>9</v>
      </c>
      <c r="L208" s="4">
        <f t="shared" si="35"/>
        <v>0</v>
      </c>
      <c r="M208" s="4">
        <f t="shared" si="36"/>
        <v>0</v>
      </c>
      <c r="N208" s="4">
        <f t="shared" si="37"/>
        <v>33.214285714285715</v>
      </c>
      <c r="P208" s="5">
        <f>+'Silver '!D370</f>
        <v>0.21015</v>
      </c>
      <c r="R208" s="4">
        <f t="shared" si="38"/>
        <v>0</v>
      </c>
      <c r="S208" s="4">
        <f t="shared" si="39"/>
        <v>0</v>
      </c>
      <c r="T208" s="4">
        <f t="shared" si="40"/>
        <v>1.89135</v>
      </c>
      <c r="U208" s="4">
        <f t="shared" si="41"/>
        <v>0</v>
      </c>
      <c r="V208" s="4">
        <f t="shared" si="42"/>
        <v>0</v>
      </c>
      <c r="W208" s="4">
        <f t="shared" si="43"/>
        <v>6.979982142857144</v>
      </c>
    </row>
    <row r="209" spans="1:23" ht="15.75">
      <c r="A209" s="2">
        <v>1712</v>
      </c>
      <c r="B209" s="2">
        <v>1980</v>
      </c>
      <c r="D209" s="2">
        <v>9</v>
      </c>
      <c r="J209" s="4">
        <f t="shared" si="33"/>
        <v>0</v>
      </c>
      <c r="K209" s="4">
        <f t="shared" si="34"/>
        <v>9</v>
      </c>
      <c r="L209" s="4">
        <f t="shared" si="35"/>
        <v>0</v>
      </c>
      <c r="M209" s="4">
        <f t="shared" si="36"/>
        <v>0</v>
      </c>
      <c r="N209" s="4">
        <f t="shared" si="37"/>
        <v>0</v>
      </c>
      <c r="P209" s="5">
        <f>+'Silver '!D371</f>
        <v>0.21015</v>
      </c>
      <c r="R209" s="4">
        <f t="shared" si="38"/>
        <v>0</v>
      </c>
      <c r="S209" s="4">
        <f t="shared" si="39"/>
        <v>0</v>
      </c>
      <c r="T209" s="4">
        <f t="shared" si="40"/>
        <v>1.89135</v>
      </c>
      <c r="U209" s="4">
        <f t="shared" si="41"/>
        <v>0</v>
      </c>
      <c r="V209" s="4">
        <f t="shared" si="42"/>
        <v>0</v>
      </c>
      <c r="W209" s="4">
        <f t="shared" si="43"/>
        <v>0</v>
      </c>
    </row>
    <row r="210" spans="1:23" ht="15.75">
      <c r="A210" s="2">
        <v>1713</v>
      </c>
      <c r="B210" s="2">
        <v>1980</v>
      </c>
      <c r="D210" s="2">
        <v>9</v>
      </c>
      <c r="G210" s="2">
        <v>16.8</v>
      </c>
      <c r="J210" s="4">
        <f t="shared" si="33"/>
        <v>0</v>
      </c>
      <c r="K210" s="4">
        <f t="shared" si="34"/>
        <v>9</v>
      </c>
      <c r="L210" s="4">
        <f t="shared" si="35"/>
        <v>0</v>
      </c>
      <c r="M210" s="4">
        <f t="shared" si="36"/>
        <v>0</v>
      </c>
      <c r="N210" s="4">
        <f t="shared" si="37"/>
        <v>30</v>
      </c>
      <c r="P210" s="5">
        <f>+'Silver '!D372</f>
        <v>0.21015</v>
      </c>
      <c r="R210" s="4">
        <f t="shared" si="38"/>
        <v>0</v>
      </c>
      <c r="S210" s="4">
        <f t="shared" si="39"/>
        <v>0</v>
      </c>
      <c r="T210" s="4">
        <f t="shared" si="40"/>
        <v>1.89135</v>
      </c>
      <c r="U210" s="4">
        <f t="shared" si="41"/>
        <v>0</v>
      </c>
      <c r="V210" s="4">
        <f t="shared" si="42"/>
        <v>0</v>
      </c>
      <c r="W210" s="4">
        <f t="shared" si="43"/>
        <v>6.3045</v>
      </c>
    </row>
    <row r="211" spans="1:23" ht="15.75">
      <c r="A211" s="2">
        <v>1714</v>
      </c>
      <c r="B211" s="2">
        <v>2070</v>
      </c>
      <c r="D211" s="2">
        <v>9</v>
      </c>
      <c r="G211" s="2">
        <v>13.8</v>
      </c>
      <c r="J211" s="4">
        <f t="shared" si="33"/>
        <v>0</v>
      </c>
      <c r="K211" s="4">
        <f t="shared" si="34"/>
        <v>9</v>
      </c>
      <c r="L211" s="4">
        <f t="shared" si="35"/>
        <v>0</v>
      </c>
      <c r="M211" s="4">
        <f t="shared" si="36"/>
        <v>0</v>
      </c>
      <c r="N211" s="4">
        <f t="shared" si="37"/>
        <v>24.642857142857142</v>
      </c>
      <c r="P211" s="5">
        <f>+'Silver '!D373</f>
        <v>0.21015</v>
      </c>
      <c r="R211" s="4">
        <f t="shared" si="38"/>
        <v>0</v>
      </c>
      <c r="S211" s="4">
        <f t="shared" si="39"/>
        <v>0</v>
      </c>
      <c r="T211" s="4">
        <f t="shared" si="40"/>
        <v>1.89135</v>
      </c>
      <c r="U211" s="4">
        <f t="shared" si="41"/>
        <v>0</v>
      </c>
      <c r="V211" s="4">
        <f t="shared" si="42"/>
        <v>0</v>
      </c>
      <c r="W211" s="4">
        <f t="shared" si="43"/>
        <v>5.1786964285714285</v>
      </c>
    </row>
    <row r="212" spans="1:23" ht="15.75">
      <c r="A212" s="2">
        <v>1715</v>
      </c>
      <c r="B212" s="2">
        <v>1680</v>
      </c>
      <c r="D212" s="2">
        <v>9</v>
      </c>
      <c r="G212" s="2">
        <v>11.4</v>
      </c>
      <c r="J212" s="4">
        <f t="shared" si="33"/>
        <v>0</v>
      </c>
      <c r="K212" s="4">
        <f t="shared" si="34"/>
        <v>9</v>
      </c>
      <c r="L212" s="4">
        <f t="shared" si="35"/>
        <v>0</v>
      </c>
      <c r="M212" s="4">
        <f t="shared" si="36"/>
        <v>0</v>
      </c>
      <c r="N212" s="4">
        <f t="shared" si="37"/>
        <v>20.357142857142854</v>
      </c>
      <c r="P212" s="5">
        <f>+'Silver '!D374</f>
        <v>0.21015</v>
      </c>
      <c r="R212" s="4">
        <f t="shared" si="38"/>
        <v>0</v>
      </c>
      <c r="S212" s="4">
        <f t="shared" si="39"/>
        <v>0</v>
      </c>
      <c r="T212" s="4">
        <f t="shared" si="40"/>
        <v>1.89135</v>
      </c>
      <c r="U212" s="4">
        <f t="shared" si="41"/>
        <v>0</v>
      </c>
      <c r="V212" s="4">
        <f t="shared" si="42"/>
        <v>0</v>
      </c>
      <c r="W212" s="4">
        <f t="shared" si="43"/>
        <v>4.278053571428571</v>
      </c>
    </row>
    <row r="213" spans="1:23" ht="15.75">
      <c r="A213" s="2">
        <v>1716</v>
      </c>
      <c r="B213" s="2">
        <v>1680</v>
      </c>
      <c r="D213" s="2">
        <v>9</v>
      </c>
      <c r="G213" s="2">
        <v>10.2</v>
      </c>
      <c r="J213" s="4">
        <f t="shared" si="33"/>
        <v>0</v>
      </c>
      <c r="K213" s="4">
        <f t="shared" si="34"/>
        <v>9</v>
      </c>
      <c r="L213" s="4">
        <f t="shared" si="35"/>
        <v>0</v>
      </c>
      <c r="M213" s="4">
        <f t="shared" si="36"/>
        <v>0</v>
      </c>
      <c r="N213" s="4">
        <f t="shared" si="37"/>
        <v>18.21428571428571</v>
      </c>
      <c r="P213" s="5">
        <f>+'Silver '!D375</f>
        <v>0.21015</v>
      </c>
      <c r="R213" s="4">
        <f t="shared" si="38"/>
        <v>0</v>
      </c>
      <c r="S213" s="4">
        <f t="shared" si="39"/>
        <v>0</v>
      </c>
      <c r="T213" s="4">
        <f t="shared" si="40"/>
        <v>1.89135</v>
      </c>
      <c r="U213" s="4">
        <f t="shared" si="41"/>
        <v>0</v>
      </c>
      <c r="V213" s="4">
        <f t="shared" si="42"/>
        <v>0</v>
      </c>
      <c r="W213" s="4">
        <f t="shared" si="43"/>
        <v>3.8277321428571423</v>
      </c>
    </row>
    <row r="214" spans="1:23" ht="15.75">
      <c r="A214" s="2">
        <v>1717</v>
      </c>
      <c r="B214" s="2">
        <v>1620</v>
      </c>
      <c r="D214" s="2">
        <v>9</v>
      </c>
      <c r="G214" s="2">
        <v>11.4</v>
      </c>
      <c r="J214" s="4">
        <f t="shared" si="33"/>
        <v>0</v>
      </c>
      <c r="K214" s="4">
        <f t="shared" si="34"/>
        <v>9</v>
      </c>
      <c r="L214" s="4">
        <f t="shared" si="35"/>
        <v>0</v>
      </c>
      <c r="M214" s="4">
        <f t="shared" si="36"/>
        <v>0</v>
      </c>
      <c r="N214" s="4">
        <f t="shared" si="37"/>
        <v>20.357142857142854</v>
      </c>
      <c r="P214" s="5">
        <f>+'Silver '!D376</f>
        <v>0.21015</v>
      </c>
      <c r="R214" s="4">
        <f t="shared" si="38"/>
        <v>0</v>
      </c>
      <c r="S214" s="4">
        <f t="shared" si="39"/>
        <v>0</v>
      </c>
      <c r="T214" s="4">
        <f t="shared" si="40"/>
        <v>1.89135</v>
      </c>
      <c r="U214" s="4">
        <f t="shared" si="41"/>
        <v>0</v>
      </c>
      <c r="V214" s="4">
        <f t="shared" si="42"/>
        <v>0</v>
      </c>
      <c r="W214" s="4">
        <f t="shared" si="43"/>
        <v>4.278053571428571</v>
      </c>
    </row>
    <row r="215" spans="1:23" ht="15.75">
      <c r="A215" s="2">
        <v>1718</v>
      </c>
      <c r="B215" s="2">
        <v>1440</v>
      </c>
      <c r="D215" s="2">
        <v>9</v>
      </c>
      <c r="G215" s="2">
        <v>12</v>
      </c>
      <c r="J215" s="4">
        <f t="shared" si="33"/>
        <v>0</v>
      </c>
      <c r="K215" s="4">
        <f t="shared" si="34"/>
        <v>9</v>
      </c>
      <c r="L215" s="4">
        <f t="shared" si="35"/>
        <v>0</v>
      </c>
      <c r="M215" s="4">
        <f t="shared" si="36"/>
        <v>0</v>
      </c>
      <c r="N215" s="4">
        <f t="shared" si="37"/>
        <v>21.428571428571427</v>
      </c>
      <c r="P215" s="5">
        <f>+'Silver '!D377</f>
        <v>0.21015</v>
      </c>
      <c r="R215" s="4">
        <f t="shared" si="38"/>
        <v>0</v>
      </c>
      <c r="S215" s="4">
        <f t="shared" si="39"/>
        <v>0</v>
      </c>
      <c r="T215" s="4">
        <f t="shared" si="40"/>
        <v>1.89135</v>
      </c>
      <c r="U215" s="4">
        <f t="shared" si="41"/>
        <v>0</v>
      </c>
      <c r="V215" s="4">
        <f t="shared" si="42"/>
        <v>0</v>
      </c>
      <c r="W215" s="4">
        <f t="shared" si="43"/>
        <v>4.503214285714286</v>
      </c>
    </row>
    <row r="216" spans="1:23" ht="15.75">
      <c r="A216" s="2">
        <v>1719</v>
      </c>
      <c r="B216" s="2">
        <v>1620</v>
      </c>
      <c r="D216" s="2">
        <v>9</v>
      </c>
      <c r="G216" s="2">
        <v>15</v>
      </c>
      <c r="J216" s="4">
        <f t="shared" si="33"/>
        <v>0</v>
      </c>
      <c r="K216" s="4">
        <f t="shared" si="34"/>
        <v>9</v>
      </c>
      <c r="L216" s="4">
        <f t="shared" si="35"/>
        <v>0</v>
      </c>
      <c r="M216" s="4">
        <f t="shared" si="36"/>
        <v>0</v>
      </c>
      <c r="N216" s="4">
        <f t="shared" si="37"/>
        <v>26.785714285714285</v>
      </c>
      <c r="P216" s="5">
        <f>+'Silver '!D378</f>
        <v>0.21015</v>
      </c>
      <c r="R216" s="4">
        <f t="shared" si="38"/>
        <v>0</v>
      </c>
      <c r="S216" s="4">
        <f t="shared" si="39"/>
        <v>0</v>
      </c>
      <c r="T216" s="4">
        <f t="shared" si="40"/>
        <v>1.89135</v>
      </c>
      <c r="U216" s="4">
        <f t="shared" si="41"/>
        <v>0</v>
      </c>
      <c r="V216" s="4">
        <f t="shared" si="42"/>
        <v>0</v>
      </c>
      <c r="W216" s="4">
        <f t="shared" si="43"/>
        <v>5.629017857142857</v>
      </c>
    </row>
    <row r="217" spans="1:23" ht="15.75">
      <c r="A217" s="2">
        <v>1720</v>
      </c>
      <c r="B217" s="2">
        <v>1800</v>
      </c>
      <c r="D217" s="2">
        <v>9</v>
      </c>
      <c r="G217" s="2">
        <v>18</v>
      </c>
      <c r="J217" s="4">
        <f t="shared" si="33"/>
        <v>0</v>
      </c>
      <c r="K217" s="4">
        <f t="shared" si="34"/>
        <v>9</v>
      </c>
      <c r="L217" s="4">
        <f t="shared" si="35"/>
        <v>0</v>
      </c>
      <c r="M217" s="4">
        <f t="shared" si="36"/>
        <v>0</v>
      </c>
      <c r="N217" s="4">
        <f t="shared" si="37"/>
        <v>32.14285714285714</v>
      </c>
      <c r="P217" s="5">
        <f>+'Silver '!D379</f>
        <v>0.21015</v>
      </c>
      <c r="R217" s="4">
        <f t="shared" si="38"/>
        <v>0</v>
      </c>
      <c r="S217" s="4">
        <f t="shared" si="39"/>
        <v>0</v>
      </c>
      <c r="T217" s="4">
        <f t="shared" si="40"/>
        <v>1.89135</v>
      </c>
      <c r="U217" s="4">
        <f t="shared" si="41"/>
        <v>0</v>
      </c>
      <c r="V217" s="4">
        <f t="shared" si="42"/>
        <v>0</v>
      </c>
      <c r="W217" s="4">
        <f t="shared" si="43"/>
        <v>6.754821428571428</v>
      </c>
    </row>
    <row r="218" spans="1:23" ht="15.75">
      <c r="A218" s="2">
        <v>1721</v>
      </c>
      <c r="B218" s="2">
        <v>1920</v>
      </c>
      <c r="D218" s="2">
        <v>9</v>
      </c>
      <c r="G218" s="2">
        <v>16.8</v>
      </c>
      <c r="J218" s="4">
        <f t="shared" si="33"/>
        <v>0</v>
      </c>
      <c r="K218" s="4">
        <f t="shared" si="34"/>
        <v>9</v>
      </c>
      <c r="L218" s="4">
        <f t="shared" si="35"/>
        <v>0</v>
      </c>
      <c r="M218" s="4">
        <f t="shared" si="36"/>
        <v>0</v>
      </c>
      <c r="N218" s="4">
        <f t="shared" si="37"/>
        <v>30</v>
      </c>
      <c r="P218" s="5">
        <f>+'Silver '!D380</f>
        <v>0.21015</v>
      </c>
      <c r="R218" s="4">
        <f t="shared" si="38"/>
        <v>0</v>
      </c>
      <c r="S218" s="4">
        <f t="shared" si="39"/>
        <v>0</v>
      </c>
      <c r="T218" s="4">
        <f t="shared" si="40"/>
        <v>1.89135</v>
      </c>
      <c r="U218" s="4">
        <f t="shared" si="41"/>
        <v>0</v>
      </c>
      <c r="V218" s="4">
        <f t="shared" si="42"/>
        <v>0</v>
      </c>
      <c r="W218" s="4">
        <f t="shared" si="43"/>
        <v>6.3045</v>
      </c>
    </row>
    <row r="219" spans="1:23" ht="15.75">
      <c r="A219" s="2">
        <v>1722</v>
      </c>
      <c r="B219" s="2">
        <v>1620</v>
      </c>
      <c r="D219" s="2">
        <v>9</v>
      </c>
      <c r="G219" s="2">
        <v>14.4</v>
      </c>
      <c r="J219" s="4">
        <f t="shared" si="33"/>
        <v>0</v>
      </c>
      <c r="K219" s="4">
        <f t="shared" si="34"/>
        <v>9</v>
      </c>
      <c r="L219" s="4">
        <f t="shared" si="35"/>
        <v>0</v>
      </c>
      <c r="M219" s="4">
        <f t="shared" si="36"/>
        <v>0</v>
      </c>
      <c r="N219" s="4">
        <f t="shared" si="37"/>
        <v>25.71428571428571</v>
      </c>
      <c r="P219" s="5">
        <f>+'Silver '!D381</f>
        <v>0.21015</v>
      </c>
      <c r="R219" s="4">
        <f t="shared" si="38"/>
        <v>0</v>
      </c>
      <c r="S219" s="4">
        <f t="shared" si="39"/>
        <v>0</v>
      </c>
      <c r="T219" s="4">
        <f t="shared" si="40"/>
        <v>1.89135</v>
      </c>
      <c r="U219" s="4">
        <f t="shared" si="41"/>
        <v>0</v>
      </c>
      <c r="V219" s="4">
        <f t="shared" si="42"/>
        <v>0</v>
      </c>
      <c r="W219" s="4">
        <f t="shared" si="43"/>
        <v>5.4038571428571425</v>
      </c>
    </row>
    <row r="220" spans="1:23" ht="15.75">
      <c r="A220" s="2">
        <v>1723</v>
      </c>
      <c r="B220" s="2">
        <v>1500</v>
      </c>
      <c r="D220" s="2">
        <v>9</v>
      </c>
      <c r="G220" s="2">
        <v>10.8</v>
      </c>
      <c r="J220" s="4">
        <f t="shared" si="33"/>
        <v>0</v>
      </c>
      <c r="K220" s="4">
        <f t="shared" si="34"/>
        <v>9</v>
      </c>
      <c r="L220" s="4">
        <f t="shared" si="35"/>
        <v>0</v>
      </c>
      <c r="M220" s="4">
        <f t="shared" si="36"/>
        <v>0</v>
      </c>
      <c r="N220" s="4">
        <f t="shared" si="37"/>
        <v>19.285714285714285</v>
      </c>
      <c r="P220" s="5">
        <f>+'Silver '!D382</f>
        <v>0.21015</v>
      </c>
      <c r="R220" s="4">
        <f t="shared" si="38"/>
        <v>0</v>
      </c>
      <c r="S220" s="4">
        <f t="shared" si="39"/>
        <v>0</v>
      </c>
      <c r="T220" s="4">
        <f t="shared" si="40"/>
        <v>1.89135</v>
      </c>
      <c r="U220" s="4">
        <f t="shared" si="41"/>
        <v>0</v>
      </c>
      <c r="V220" s="4">
        <f t="shared" si="42"/>
        <v>0</v>
      </c>
      <c r="W220" s="4">
        <f t="shared" si="43"/>
        <v>4.052892857142857</v>
      </c>
    </row>
    <row r="221" spans="1:23" ht="15.75">
      <c r="A221" s="2">
        <v>1724</v>
      </c>
      <c r="B221" s="2">
        <v>1760</v>
      </c>
      <c r="D221" s="2">
        <v>9</v>
      </c>
      <c r="G221" s="2">
        <v>10.35</v>
      </c>
      <c r="J221" s="4">
        <f t="shared" si="33"/>
        <v>0</v>
      </c>
      <c r="K221" s="4">
        <f t="shared" si="34"/>
        <v>9</v>
      </c>
      <c r="L221" s="4">
        <f t="shared" si="35"/>
        <v>0</v>
      </c>
      <c r="M221" s="4">
        <f t="shared" si="36"/>
        <v>0</v>
      </c>
      <c r="N221" s="4">
        <f t="shared" si="37"/>
        <v>18.482142857142854</v>
      </c>
      <c r="P221" s="5">
        <f>+'Silver '!D383</f>
        <v>0.21015</v>
      </c>
      <c r="R221" s="4">
        <f t="shared" si="38"/>
        <v>0</v>
      </c>
      <c r="S221" s="4">
        <f t="shared" si="39"/>
        <v>0</v>
      </c>
      <c r="T221" s="4">
        <f t="shared" si="40"/>
        <v>1.89135</v>
      </c>
      <c r="U221" s="4">
        <f t="shared" si="41"/>
        <v>0</v>
      </c>
      <c r="V221" s="4">
        <f t="shared" si="42"/>
        <v>0</v>
      </c>
      <c r="W221" s="4">
        <f t="shared" si="43"/>
        <v>3.8840223214285707</v>
      </c>
    </row>
    <row r="222" spans="1:23" ht="15.75">
      <c r="A222" s="2">
        <v>1725</v>
      </c>
      <c r="B222" s="2">
        <v>2040</v>
      </c>
      <c r="D222" s="2">
        <v>9</v>
      </c>
      <c r="G222" s="2">
        <v>12.9</v>
      </c>
      <c r="J222" s="4">
        <f t="shared" si="33"/>
        <v>0</v>
      </c>
      <c r="K222" s="4">
        <f t="shared" si="34"/>
        <v>9</v>
      </c>
      <c r="L222" s="4">
        <f t="shared" si="35"/>
        <v>0</v>
      </c>
      <c r="M222" s="4">
        <f t="shared" si="36"/>
        <v>0</v>
      </c>
      <c r="N222" s="4">
        <f t="shared" si="37"/>
        <v>23.035714285714285</v>
      </c>
      <c r="P222" s="5">
        <f>+'Silver '!D384</f>
        <v>0.21015</v>
      </c>
      <c r="R222" s="4">
        <f t="shared" si="38"/>
        <v>0</v>
      </c>
      <c r="S222" s="4">
        <f t="shared" si="39"/>
        <v>0</v>
      </c>
      <c r="T222" s="4">
        <f t="shared" si="40"/>
        <v>1.89135</v>
      </c>
      <c r="U222" s="4">
        <f t="shared" si="41"/>
        <v>0</v>
      </c>
      <c r="V222" s="4">
        <f t="shared" si="42"/>
        <v>0</v>
      </c>
      <c r="W222" s="4">
        <f t="shared" si="43"/>
        <v>4.840955357142857</v>
      </c>
    </row>
    <row r="223" spans="1:23" ht="15.75">
      <c r="A223" s="2">
        <v>1726</v>
      </c>
      <c r="B223" s="2">
        <v>1680</v>
      </c>
      <c r="D223" s="2">
        <v>9</v>
      </c>
      <c r="G223" s="2">
        <v>12</v>
      </c>
      <c r="J223" s="4">
        <f t="shared" si="33"/>
        <v>0</v>
      </c>
      <c r="K223" s="4">
        <f t="shared" si="34"/>
        <v>9</v>
      </c>
      <c r="L223" s="4">
        <f t="shared" si="35"/>
        <v>0</v>
      </c>
      <c r="M223" s="4">
        <f t="shared" si="36"/>
        <v>0</v>
      </c>
      <c r="N223" s="4">
        <f t="shared" si="37"/>
        <v>21.428571428571427</v>
      </c>
      <c r="P223" s="5">
        <f>+'Silver '!D385</f>
        <v>0.21015</v>
      </c>
      <c r="R223" s="4">
        <f t="shared" si="38"/>
        <v>0</v>
      </c>
      <c r="S223" s="4">
        <f t="shared" si="39"/>
        <v>0</v>
      </c>
      <c r="T223" s="4">
        <f t="shared" si="40"/>
        <v>1.89135</v>
      </c>
      <c r="U223" s="4">
        <f t="shared" si="41"/>
        <v>0</v>
      </c>
      <c r="V223" s="4">
        <f t="shared" si="42"/>
        <v>0</v>
      </c>
      <c r="W223" s="4">
        <f t="shared" si="43"/>
        <v>4.503214285714286</v>
      </c>
    </row>
    <row r="224" spans="1:23" ht="15.75">
      <c r="A224" s="2">
        <v>1727</v>
      </c>
      <c r="B224" s="2">
        <v>1800</v>
      </c>
      <c r="D224" s="2">
        <v>9</v>
      </c>
      <c r="G224" s="2">
        <v>12</v>
      </c>
      <c r="J224" s="4">
        <f t="shared" si="33"/>
        <v>0</v>
      </c>
      <c r="K224" s="4">
        <f t="shared" si="34"/>
        <v>9</v>
      </c>
      <c r="L224" s="4">
        <f t="shared" si="35"/>
        <v>0</v>
      </c>
      <c r="M224" s="4">
        <f t="shared" si="36"/>
        <v>0</v>
      </c>
      <c r="N224" s="4">
        <f t="shared" si="37"/>
        <v>21.428571428571427</v>
      </c>
      <c r="P224" s="5">
        <f>+'Silver '!D386</f>
        <v>0.21015</v>
      </c>
      <c r="R224" s="4">
        <f t="shared" si="38"/>
        <v>0</v>
      </c>
      <c r="S224" s="4">
        <f t="shared" si="39"/>
        <v>0</v>
      </c>
      <c r="T224" s="4">
        <f t="shared" si="40"/>
        <v>1.89135</v>
      </c>
      <c r="U224" s="4">
        <f t="shared" si="41"/>
        <v>0</v>
      </c>
      <c r="V224" s="4">
        <f t="shared" si="42"/>
        <v>0</v>
      </c>
      <c r="W224" s="4">
        <f t="shared" si="43"/>
        <v>4.503214285714286</v>
      </c>
    </row>
    <row r="225" spans="1:23" ht="15.75">
      <c r="A225" s="2">
        <v>1728</v>
      </c>
      <c r="B225" s="2">
        <v>2040</v>
      </c>
      <c r="D225" s="2">
        <v>9</v>
      </c>
      <c r="G225" s="2">
        <v>11.55</v>
      </c>
      <c r="J225" s="4">
        <f t="shared" si="33"/>
        <v>0</v>
      </c>
      <c r="K225" s="4">
        <f t="shared" si="34"/>
        <v>9</v>
      </c>
      <c r="L225" s="4">
        <f t="shared" si="35"/>
        <v>0</v>
      </c>
      <c r="M225" s="4">
        <f t="shared" si="36"/>
        <v>0</v>
      </c>
      <c r="N225" s="4">
        <f t="shared" si="37"/>
        <v>20.625</v>
      </c>
      <c r="P225" s="5">
        <f>+'Silver '!D387</f>
        <v>0.21015</v>
      </c>
      <c r="R225" s="4">
        <f t="shared" si="38"/>
        <v>0</v>
      </c>
      <c r="S225" s="4">
        <f t="shared" si="39"/>
        <v>0</v>
      </c>
      <c r="T225" s="4">
        <f t="shared" si="40"/>
        <v>1.89135</v>
      </c>
      <c r="U225" s="4">
        <f t="shared" si="41"/>
        <v>0</v>
      </c>
      <c r="V225" s="4">
        <f t="shared" si="42"/>
        <v>0</v>
      </c>
      <c r="W225" s="4">
        <f t="shared" si="43"/>
        <v>4.33434375</v>
      </c>
    </row>
    <row r="226" spans="1:23" ht="15.75">
      <c r="A226" s="2">
        <v>1729</v>
      </c>
      <c r="B226" s="2">
        <v>2160</v>
      </c>
      <c r="C226" s="2">
        <v>5</v>
      </c>
      <c r="D226" s="2">
        <v>9</v>
      </c>
      <c r="G226" s="2">
        <v>12</v>
      </c>
      <c r="J226" s="4">
        <f t="shared" si="33"/>
        <v>8.928571428571427</v>
      </c>
      <c r="K226" s="4">
        <f t="shared" si="34"/>
        <v>9</v>
      </c>
      <c r="L226" s="4">
        <f t="shared" si="35"/>
        <v>0</v>
      </c>
      <c r="M226" s="4">
        <f t="shared" si="36"/>
        <v>0</v>
      </c>
      <c r="N226" s="4">
        <f t="shared" si="37"/>
        <v>21.428571428571427</v>
      </c>
      <c r="P226" s="5">
        <f>+'Silver '!D388</f>
        <v>0.21015</v>
      </c>
      <c r="R226" s="4">
        <f t="shared" si="38"/>
        <v>0</v>
      </c>
      <c r="S226" s="4">
        <f t="shared" si="39"/>
        <v>1.8763392857142853</v>
      </c>
      <c r="T226" s="4">
        <f t="shared" si="40"/>
        <v>1.89135</v>
      </c>
      <c r="U226" s="4">
        <f t="shared" si="41"/>
        <v>0</v>
      </c>
      <c r="V226" s="4">
        <f t="shared" si="42"/>
        <v>0</v>
      </c>
      <c r="W226" s="4">
        <f t="shared" si="43"/>
        <v>4.503214285714286</v>
      </c>
    </row>
    <row r="227" spans="1:23" ht="15.75">
      <c r="A227" s="2">
        <v>1730</v>
      </c>
      <c r="B227" s="2">
        <v>1920</v>
      </c>
      <c r="D227" s="2">
        <v>9</v>
      </c>
      <c r="G227" s="2">
        <v>9.9</v>
      </c>
      <c r="J227" s="4">
        <f t="shared" si="33"/>
        <v>0</v>
      </c>
      <c r="K227" s="4">
        <f t="shared" si="34"/>
        <v>9</v>
      </c>
      <c r="L227" s="4">
        <f t="shared" si="35"/>
        <v>0</v>
      </c>
      <c r="M227" s="4">
        <f t="shared" si="36"/>
        <v>0</v>
      </c>
      <c r="N227" s="4">
        <f t="shared" si="37"/>
        <v>17.678571428571427</v>
      </c>
      <c r="P227" s="5">
        <f>+'Silver '!D389</f>
        <v>0.21015</v>
      </c>
      <c r="R227" s="4">
        <f t="shared" si="38"/>
        <v>0</v>
      </c>
      <c r="S227" s="4">
        <f t="shared" si="39"/>
        <v>0</v>
      </c>
      <c r="T227" s="4">
        <f t="shared" si="40"/>
        <v>1.89135</v>
      </c>
      <c r="U227" s="4">
        <f t="shared" si="41"/>
        <v>0</v>
      </c>
      <c r="V227" s="4">
        <f t="shared" si="42"/>
        <v>0</v>
      </c>
      <c r="W227" s="4">
        <f t="shared" si="43"/>
        <v>3.7151517857142853</v>
      </c>
    </row>
    <row r="228" spans="1:23" ht="15.75">
      <c r="A228" s="2">
        <v>1731</v>
      </c>
      <c r="B228" s="2">
        <v>1800</v>
      </c>
      <c r="D228" s="2">
        <v>9</v>
      </c>
      <c r="G228" s="2">
        <v>9.9</v>
      </c>
      <c r="J228" s="4">
        <f t="shared" si="33"/>
        <v>0</v>
      </c>
      <c r="K228" s="4">
        <f t="shared" si="34"/>
        <v>9</v>
      </c>
      <c r="L228" s="4">
        <f t="shared" si="35"/>
        <v>0</v>
      </c>
      <c r="M228" s="4">
        <f t="shared" si="36"/>
        <v>0</v>
      </c>
      <c r="N228" s="4">
        <f t="shared" si="37"/>
        <v>17.678571428571427</v>
      </c>
      <c r="P228" s="5">
        <f>+'Silver '!D390</f>
        <v>0.21015</v>
      </c>
      <c r="R228" s="4">
        <f t="shared" si="38"/>
        <v>0</v>
      </c>
      <c r="S228" s="4">
        <f t="shared" si="39"/>
        <v>0</v>
      </c>
      <c r="T228" s="4">
        <f t="shared" si="40"/>
        <v>1.89135</v>
      </c>
      <c r="U228" s="4">
        <f t="shared" si="41"/>
        <v>0</v>
      </c>
      <c r="V228" s="4">
        <f t="shared" si="42"/>
        <v>0</v>
      </c>
      <c r="W228" s="4">
        <f t="shared" si="43"/>
        <v>3.7151517857142853</v>
      </c>
    </row>
    <row r="229" spans="1:23" ht="15.75">
      <c r="A229" s="2">
        <v>1732</v>
      </c>
      <c r="B229" s="2">
        <v>1800</v>
      </c>
      <c r="D229" s="2">
        <v>9</v>
      </c>
      <c r="G229" s="2">
        <v>9</v>
      </c>
      <c r="J229" s="4">
        <f t="shared" si="33"/>
        <v>0</v>
      </c>
      <c r="K229" s="4">
        <f t="shared" si="34"/>
        <v>9</v>
      </c>
      <c r="L229" s="4">
        <f t="shared" si="35"/>
        <v>0</v>
      </c>
      <c r="M229" s="4">
        <f t="shared" si="36"/>
        <v>0</v>
      </c>
      <c r="N229" s="4">
        <f t="shared" si="37"/>
        <v>16.07142857142857</v>
      </c>
      <c r="P229" s="5">
        <f>+'Silver '!D391</f>
        <v>0.21015</v>
      </c>
      <c r="R229" s="4">
        <f t="shared" si="38"/>
        <v>0</v>
      </c>
      <c r="S229" s="4">
        <f t="shared" si="39"/>
        <v>0</v>
      </c>
      <c r="T229" s="4">
        <f t="shared" si="40"/>
        <v>1.89135</v>
      </c>
      <c r="U229" s="4">
        <f t="shared" si="41"/>
        <v>0</v>
      </c>
      <c r="V229" s="4">
        <f t="shared" si="42"/>
        <v>0</v>
      </c>
      <c r="W229" s="4">
        <f t="shared" si="43"/>
        <v>3.377410714285714</v>
      </c>
    </row>
    <row r="230" spans="1:23" ht="15.75">
      <c r="A230" s="2">
        <v>1733</v>
      </c>
      <c r="B230" s="2">
        <v>2010</v>
      </c>
      <c r="D230" s="2">
        <v>9</v>
      </c>
      <c r="G230" s="2">
        <v>10.8</v>
      </c>
      <c r="J230" s="4">
        <f t="shared" si="33"/>
        <v>0</v>
      </c>
      <c r="K230" s="4">
        <f t="shared" si="34"/>
        <v>9</v>
      </c>
      <c r="L230" s="4">
        <f t="shared" si="35"/>
        <v>0</v>
      </c>
      <c r="M230" s="4">
        <f t="shared" si="36"/>
        <v>0</v>
      </c>
      <c r="N230" s="4">
        <f t="shared" si="37"/>
        <v>19.285714285714285</v>
      </c>
      <c r="P230" s="5">
        <f>+'Silver '!D392</f>
        <v>0.21015</v>
      </c>
      <c r="R230" s="4">
        <f t="shared" si="38"/>
        <v>0</v>
      </c>
      <c r="S230" s="4">
        <f t="shared" si="39"/>
        <v>0</v>
      </c>
      <c r="T230" s="4">
        <f t="shared" si="40"/>
        <v>1.89135</v>
      </c>
      <c r="U230" s="4">
        <f t="shared" si="41"/>
        <v>0</v>
      </c>
      <c r="V230" s="4">
        <f t="shared" si="42"/>
        <v>0</v>
      </c>
      <c r="W230" s="4">
        <f t="shared" si="43"/>
        <v>4.052892857142857</v>
      </c>
    </row>
    <row r="231" spans="1:23" ht="15.75">
      <c r="A231" s="2">
        <v>1734</v>
      </c>
      <c r="B231" s="2">
        <v>1440</v>
      </c>
      <c r="D231" s="2">
        <v>9</v>
      </c>
      <c r="G231" s="2">
        <v>13.2</v>
      </c>
      <c r="J231" s="4">
        <f t="shared" si="33"/>
        <v>0</v>
      </c>
      <c r="K231" s="4">
        <f t="shared" si="34"/>
        <v>9</v>
      </c>
      <c r="L231" s="4">
        <f t="shared" si="35"/>
        <v>0</v>
      </c>
      <c r="M231" s="4">
        <f t="shared" si="36"/>
        <v>0</v>
      </c>
      <c r="N231" s="4">
        <f t="shared" si="37"/>
        <v>23.57142857142857</v>
      </c>
      <c r="P231" s="5">
        <f>+'Silver '!D393</f>
        <v>0.21015</v>
      </c>
      <c r="R231" s="4">
        <f t="shared" si="38"/>
        <v>0</v>
      </c>
      <c r="S231" s="4">
        <f t="shared" si="39"/>
        <v>0</v>
      </c>
      <c r="T231" s="4">
        <f t="shared" si="40"/>
        <v>1.89135</v>
      </c>
      <c r="U231" s="4">
        <f t="shared" si="41"/>
        <v>0</v>
      </c>
      <c r="V231" s="4">
        <f t="shared" si="42"/>
        <v>0</v>
      </c>
      <c r="W231" s="4">
        <f t="shared" si="43"/>
        <v>4.953535714285714</v>
      </c>
    </row>
    <row r="232" spans="1:23" ht="15.75">
      <c r="A232" s="2">
        <v>1735</v>
      </c>
      <c r="C232" s="2">
        <v>5</v>
      </c>
      <c r="D232" s="2">
        <v>9</v>
      </c>
      <c r="G232" s="2">
        <v>12</v>
      </c>
      <c r="J232" s="4">
        <f t="shared" si="33"/>
        <v>8.928571428571427</v>
      </c>
      <c r="K232" s="4">
        <f t="shared" si="34"/>
        <v>9</v>
      </c>
      <c r="L232" s="4">
        <f t="shared" si="35"/>
        <v>0</v>
      </c>
      <c r="M232" s="4">
        <f t="shared" si="36"/>
        <v>0</v>
      </c>
      <c r="N232" s="4">
        <f t="shared" si="37"/>
        <v>21.428571428571427</v>
      </c>
      <c r="P232" s="5">
        <f>+'Silver '!D394</f>
        <v>0.21015</v>
      </c>
      <c r="R232" s="4">
        <f t="shared" si="38"/>
        <v>0</v>
      </c>
      <c r="S232" s="4">
        <f t="shared" si="39"/>
        <v>1.8763392857142853</v>
      </c>
      <c r="T232" s="4">
        <f t="shared" si="40"/>
        <v>1.89135</v>
      </c>
      <c r="U232" s="4">
        <f t="shared" si="41"/>
        <v>0</v>
      </c>
      <c r="V232" s="4">
        <f t="shared" si="42"/>
        <v>0</v>
      </c>
      <c r="W232" s="4">
        <f t="shared" si="43"/>
        <v>4.503214285714286</v>
      </c>
    </row>
    <row r="233" spans="1:23" ht="15.75">
      <c r="A233" s="2">
        <v>1736</v>
      </c>
      <c r="C233" s="2">
        <v>5</v>
      </c>
      <c r="D233" s="2">
        <v>8</v>
      </c>
      <c r="G233" s="2">
        <v>14</v>
      </c>
      <c r="J233" s="4">
        <f t="shared" si="33"/>
        <v>8.928571428571427</v>
      </c>
      <c r="K233" s="4">
        <f t="shared" si="34"/>
        <v>8</v>
      </c>
      <c r="L233" s="4">
        <f t="shared" si="35"/>
        <v>0</v>
      </c>
      <c r="M233" s="4">
        <f t="shared" si="36"/>
        <v>0</v>
      </c>
      <c r="N233" s="4">
        <f t="shared" si="37"/>
        <v>24.999999999999996</v>
      </c>
      <c r="P233" s="5">
        <f>+'Silver '!D395</f>
        <v>0.21015</v>
      </c>
      <c r="R233" s="4">
        <f t="shared" si="38"/>
        <v>0</v>
      </c>
      <c r="S233" s="4">
        <f t="shared" si="39"/>
        <v>1.8763392857142853</v>
      </c>
      <c r="T233" s="4">
        <f t="shared" si="40"/>
        <v>1.6812</v>
      </c>
      <c r="U233" s="4">
        <f t="shared" si="41"/>
        <v>0</v>
      </c>
      <c r="V233" s="4">
        <f t="shared" si="42"/>
        <v>0</v>
      </c>
      <c r="W233" s="4">
        <f t="shared" si="43"/>
        <v>5.253749999999999</v>
      </c>
    </row>
    <row r="234" spans="1:23" ht="15.75">
      <c r="A234" s="2">
        <v>1737</v>
      </c>
      <c r="D234" s="2">
        <v>7.8</v>
      </c>
      <c r="J234" s="4">
        <f t="shared" si="33"/>
        <v>0</v>
      </c>
      <c r="K234" s="4">
        <f t="shared" si="34"/>
        <v>7.8</v>
      </c>
      <c r="L234" s="4">
        <f t="shared" si="35"/>
        <v>0</v>
      </c>
      <c r="M234" s="4">
        <f t="shared" si="36"/>
        <v>0</v>
      </c>
      <c r="N234" s="4">
        <f t="shared" si="37"/>
        <v>0</v>
      </c>
      <c r="P234" s="5">
        <f>+'Silver '!D396</f>
        <v>0.21015</v>
      </c>
      <c r="R234" s="4">
        <f t="shared" si="38"/>
        <v>0</v>
      </c>
      <c r="S234" s="4">
        <f t="shared" si="39"/>
        <v>0</v>
      </c>
      <c r="T234" s="4">
        <f t="shared" si="40"/>
        <v>1.63917</v>
      </c>
      <c r="U234" s="4">
        <f t="shared" si="41"/>
        <v>0</v>
      </c>
      <c r="V234" s="4">
        <f t="shared" si="42"/>
        <v>0</v>
      </c>
      <c r="W234" s="4">
        <f t="shared" si="43"/>
        <v>0</v>
      </c>
    </row>
    <row r="235" spans="1:23" ht="15.75">
      <c r="A235" s="2">
        <v>1738</v>
      </c>
      <c r="D235" s="2">
        <v>8.44</v>
      </c>
      <c r="F235" s="2">
        <v>12</v>
      </c>
      <c r="J235" s="4">
        <f t="shared" si="33"/>
        <v>0</v>
      </c>
      <c r="K235" s="4">
        <f t="shared" si="34"/>
        <v>8.44</v>
      </c>
      <c r="L235" s="4">
        <f t="shared" si="35"/>
        <v>0</v>
      </c>
      <c r="M235" s="4">
        <f t="shared" si="36"/>
        <v>21.428571428571427</v>
      </c>
      <c r="N235" s="4">
        <f t="shared" si="37"/>
        <v>0</v>
      </c>
      <c r="P235" s="5">
        <f>+'Silver '!D397</f>
        <v>0.21015</v>
      </c>
      <c r="R235" s="4">
        <f t="shared" si="38"/>
        <v>0</v>
      </c>
      <c r="S235" s="4">
        <f t="shared" si="39"/>
        <v>0</v>
      </c>
      <c r="T235" s="4">
        <f t="shared" si="40"/>
        <v>1.773666</v>
      </c>
      <c r="U235" s="4">
        <f t="shared" si="41"/>
        <v>0</v>
      </c>
      <c r="V235" s="4">
        <f t="shared" si="42"/>
        <v>4.503214285714286</v>
      </c>
      <c r="W235" s="4">
        <f t="shared" si="43"/>
        <v>0</v>
      </c>
    </row>
    <row r="236" spans="1:23" ht="15.75">
      <c r="A236" s="2">
        <v>1739</v>
      </c>
      <c r="D236" s="2">
        <v>9</v>
      </c>
      <c r="F236" s="2">
        <v>12</v>
      </c>
      <c r="J236" s="4">
        <f t="shared" si="33"/>
        <v>0</v>
      </c>
      <c r="K236" s="4">
        <f t="shared" si="34"/>
        <v>9</v>
      </c>
      <c r="L236" s="4">
        <f t="shared" si="35"/>
        <v>0</v>
      </c>
      <c r="M236" s="4">
        <f t="shared" si="36"/>
        <v>21.428571428571427</v>
      </c>
      <c r="N236" s="4">
        <f t="shared" si="37"/>
        <v>0</v>
      </c>
      <c r="P236" s="5">
        <f>+'Silver '!D398</f>
        <v>0.21015</v>
      </c>
      <c r="R236" s="4">
        <f t="shared" si="38"/>
        <v>0</v>
      </c>
      <c r="S236" s="4">
        <f t="shared" si="39"/>
        <v>0</v>
      </c>
      <c r="T236" s="4">
        <f t="shared" si="40"/>
        <v>1.89135</v>
      </c>
      <c r="U236" s="4">
        <f t="shared" si="41"/>
        <v>0</v>
      </c>
      <c r="V236" s="4">
        <f t="shared" si="42"/>
        <v>4.503214285714286</v>
      </c>
      <c r="W236" s="4">
        <f t="shared" si="43"/>
        <v>0</v>
      </c>
    </row>
    <row r="237" spans="1:23" ht="15.75">
      <c r="A237" s="2">
        <v>1740</v>
      </c>
      <c r="D237" s="2">
        <v>9</v>
      </c>
      <c r="F237" s="2">
        <v>23</v>
      </c>
      <c r="J237" s="4">
        <f t="shared" si="33"/>
        <v>0</v>
      </c>
      <c r="K237" s="4">
        <f t="shared" si="34"/>
        <v>9</v>
      </c>
      <c r="L237" s="4">
        <f t="shared" si="35"/>
        <v>0</v>
      </c>
      <c r="M237" s="4">
        <f t="shared" si="36"/>
        <v>41.07142857142857</v>
      </c>
      <c r="N237" s="4">
        <f t="shared" si="37"/>
        <v>0</v>
      </c>
      <c r="P237" s="5">
        <f>+'Silver '!D399</f>
        <v>0.21015</v>
      </c>
      <c r="R237" s="4">
        <f t="shared" si="38"/>
        <v>0</v>
      </c>
      <c r="S237" s="4">
        <f t="shared" si="39"/>
        <v>0</v>
      </c>
      <c r="T237" s="4">
        <f t="shared" si="40"/>
        <v>1.89135</v>
      </c>
      <c r="U237" s="4">
        <f t="shared" si="41"/>
        <v>0</v>
      </c>
      <c r="V237" s="4">
        <f t="shared" si="42"/>
        <v>8.631160714285715</v>
      </c>
      <c r="W237" s="4">
        <f t="shared" si="43"/>
        <v>0</v>
      </c>
    </row>
    <row r="238" spans="1:23" ht="15.75">
      <c r="A238" s="2">
        <v>1741</v>
      </c>
      <c r="D238" s="2">
        <v>9</v>
      </c>
      <c r="F238" s="2">
        <v>20</v>
      </c>
      <c r="J238" s="4">
        <f t="shared" si="33"/>
        <v>0</v>
      </c>
      <c r="K238" s="4">
        <f t="shared" si="34"/>
        <v>9</v>
      </c>
      <c r="L238" s="4">
        <f t="shared" si="35"/>
        <v>0</v>
      </c>
      <c r="M238" s="4">
        <f t="shared" si="36"/>
        <v>35.71428571428571</v>
      </c>
      <c r="N238" s="4">
        <f t="shared" si="37"/>
        <v>0</v>
      </c>
      <c r="P238" s="5">
        <f>+'Silver '!D400</f>
        <v>0.21015</v>
      </c>
      <c r="R238" s="4">
        <f t="shared" si="38"/>
        <v>0</v>
      </c>
      <c r="S238" s="4">
        <f t="shared" si="39"/>
        <v>0</v>
      </c>
      <c r="T238" s="4">
        <f t="shared" si="40"/>
        <v>1.89135</v>
      </c>
      <c r="U238" s="4">
        <f t="shared" si="41"/>
        <v>0</v>
      </c>
      <c r="V238" s="4">
        <f t="shared" si="42"/>
        <v>7.505357142857141</v>
      </c>
      <c r="W238" s="4">
        <f t="shared" si="43"/>
        <v>0</v>
      </c>
    </row>
    <row r="239" spans="1:23" ht="15.75">
      <c r="A239" s="2">
        <v>1742</v>
      </c>
      <c r="G239" s="2">
        <v>4.5</v>
      </c>
      <c r="J239" s="4">
        <f t="shared" si="33"/>
        <v>0</v>
      </c>
      <c r="K239" s="4">
        <f t="shared" si="34"/>
        <v>0</v>
      </c>
      <c r="L239" s="4">
        <f t="shared" si="35"/>
        <v>0</v>
      </c>
      <c r="M239" s="4">
        <f t="shared" si="36"/>
        <v>0</v>
      </c>
      <c r="N239" s="4">
        <f t="shared" si="37"/>
        <v>8.035714285714285</v>
      </c>
      <c r="P239" s="5">
        <f>+'Silver '!D401</f>
        <v>0.21015</v>
      </c>
      <c r="R239" s="4">
        <f t="shared" si="38"/>
        <v>0</v>
      </c>
      <c r="S239" s="4">
        <f t="shared" si="39"/>
        <v>0</v>
      </c>
      <c r="T239" s="4">
        <f t="shared" si="40"/>
        <v>0</v>
      </c>
      <c r="U239" s="4">
        <f t="shared" si="41"/>
        <v>0</v>
      </c>
      <c r="V239" s="4">
        <f t="shared" si="42"/>
        <v>0</v>
      </c>
      <c r="W239" s="4">
        <f t="shared" si="43"/>
        <v>1.688705357142857</v>
      </c>
    </row>
    <row r="240" spans="1:23" ht="15.75">
      <c r="A240" s="2">
        <v>1743</v>
      </c>
      <c r="D240" s="2">
        <v>9</v>
      </c>
      <c r="F240" s="2">
        <v>14</v>
      </c>
      <c r="G240" s="2">
        <v>7</v>
      </c>
      <c r="J240" s="4">
        <f t="shared" si="33"/>
        <v>0</v>
      </c>
      <c r="K240" s="4">
        <f t="shared" si="34"/>
        <v>9</v>
      </c>
      <c r="L240" s="4">
        <f t="shared" si="35"/>
        <v>0</v>
      </c>
      <c r="M240" s="4">
        <f t="shared" si="36"/>
        <v>24.999999999999996</v>
      </c>
      <c r="N240" s="4">
        <f t="shared" si="37"/>
        <v>12.499999999999998</v>
      </c>
      <c r="P240" s="5">
        <f>+'Silver '!D402</f>
        <v>0.21015</v>
      </c>
      <c r="R240" s="4">
        <f t="shared" si="38"/>
        <v>0</v>
      </c>
      <c r="S240" s="4">
        <f t="shared" si="39"/>
        <v>0</v>
      </c>
      <c r="T240" s="4">
        <f t="shared" si="40"/>
        <v>1.89135</v>
      </c>
      <c r="U240" s="4">
        <f t="shared" si="41"/>
        <v>0</v>
      </c>
      <c r="V240" s="4">
        <f t="shared" si="42"/>
        <v>5.253749999999999</v>
      </c>
      <c r="W240" s="4">
        <f t="shared" si="43"/>
        <v>2.6268749999999996</v>
      </c>
    </row>
    <row r="241" spans="1:23" ht="15.75">
      <c r="A241" s="2">
        <v>1744</v>
      </c>
      <c r="D241" s="2">
        <v>9</v>
      </c>
      <c r="F241" s="2">
        <v>18</v>
      </c>
      <c r="G241" s="2">
        <v>7</v>
      </c>
      <c r="J241" s="4">
        <f t="shared" si="33"/>
        <v>0</v>
      </c>
      <c r="K241" s="4">
        <f t="shared" si="34"/>
        <v>9</v>
      </c>
      <c r="L241" s="4">
        <f t="shared" si="35"/>
        <v>0</v>
      </c>
      <c r="M241" s="4">
        <f t="shared" si="36"/>
        <v>32.14285714285714</v>
      </c>
      <c r="N241" s="4">
        <f t="shared" si="37"/>
        <v>12.499999999999998</v>
      </c>
      <c r="P241" s="5">
        <f>+'Silver '!D403</f>
        <v>0.21015</v>
      </c>
      <c r="R241" s="4">
        <f t="shared" si="38"/>
        <v>0</v>
      </c>
      <c r="S241" s="4">
        <f t="shared" si="39"/>
        <v>0</v>
      </c>
      <c r="T241" s="4">
        <f t="shared" si="40"/>
        <v>1.89135</v>
      </c>
      <c r="U241" s="4">
        <f t="shared" si="41"/>
        <v>0</v>
      </c>
      <c r="V241" s="4">
        <f t="shared" si="42"/>
        <v>6.754821428571428</v>
      </c>
      <c r="W241" s="4">
        <f t="shared" si="43"/>
        <v>2.6268749999999996</v>
      </c>
    </row>
    <row r="242" spans="1:23" ht="15.75">
      <c r="A242" s="2">
        <v>1745</v>
      </c>
      <c r="D242" s="2">
        <v>10</v>
      </c>
      <c r="F242" s="2">
        <v>24</v>
      </c>
      <c r="G242" s="2">
        <v>7</v>
      </c>
      <c r="J242" s="4">
        <f t="shared" si="33"/>
        <v>0</v>
      </c>
      <c r="K242" s="4">
        <f t="shared" si="34"/>
        <v>10</v>
      </c>
      <c r="L242" s="4">
        <f t="shared" si="35"/>
        <v>0</v>
      </c>
      <c r="M242" s="4">
        <f t="shared" si="36"/>
        <v>42.857142857142854</v>
      </c>
      <c r="N242" s="4">
        <f t="shared" si="37"/>
        <v>12.499999999999998</v>
      </c>
      <c r="P242" s="5">
        <f>+'Silver '!D404</f>
        <v>0.21015</v>
      </c>
      <c r="R242" s="4">
        <f t="shared" si="38"/>
        <v>0</v>
      </c>
      <c r="S242" s="4">
        <f t="shared" si="39"/>
        <v>0</v>
      </c>
      <c r="T242" s="4">
        <f t="shared" si="40"/>
        <v>2.1015</v>
      </c>
      <c r="U242" s="4">
        <f t="shared" si="41"/>
        <v>0</v>
      </c>
      <c r="V242" s="4">
        <f t="shared" si="42"/>
        <v>9.006428571428572</v>
      </c>
      <c r="W242" s="4">
        <f t="shared" si="43"/>
        <v>2.6268749999999996</v>
      </c>
    </row>
    <row r="243" spans="1:23" ht="15.75">
      <c r="A243" s="2">
        <v>1746</v>
      </c>
      <c r="D243" s="2">
        <v>10</v>
      </c>
      <c r="F243" s="2">
        <v>15</v>
      </c>
      <c r="G243" s="2">
        <v>7</v>
      </c>
      <c r="J243" s="4">
        <f t="shared" si="33"/>
        <v>0</v>
      </c>
      <c r="K243" s="4">
        <f t="shared" si="34"/>
        <v>10</v>
      </c>
      <c r="L243" s="4">
        <f t="shared" si="35"/>
        <v>0</v>
      </c>
      <c r="M243" s="4">
        <f t="shared" si="36"/>
        <v>26.785714285714285</v>
      </c>
      <c r="N243" s="4">
        <f t="shared" si="37"/>
        <v>12.499999999999998</v>
      </c>
      <c r="P243" s="5">
        <f>+'Silver '!D405</f>
        <v>0.21015</v>
      </c>
      <c r="R243" s="4">
        <f t="shared" si="38"/>
        <v>0</v>
      </c>
      <c r="S243" s="4">
        <f t="shared" si="39"/>
        <v>0</v>
      </c>
      <c r="T243" s="4">
        <f t="shared" si="40"/>
        <v>2.1015</v>
      </c>
      <c r="U243" s="4">
        <f t="shared" si="41"/>
        <v>0</v>
      </c>
      <c r="V243" s="4">
        <f t="shared" si="42"/>
        <v>5.629017857142857</v>
      </c>
      <c r="W243" s="4">
        <f t="shared" si="43"/>
        <v>2.6268749999999996</v>
      </c>
    </row>
    <row r="244" spans="1:23" ht="15.75">
      <c r="A244" s="2">
        <v>1747</v>
      </c>
      <c r="D244" s="2">
        <v>10</v>
      </c>
      <c r="F244" s="2">
        <v>24</v>
      </c>
      <c r="G244" s="2">
        <v>7</v>
      </c>
      <c r="J244" s="4">
        <f t="shared" si="33"/>
        <v>0</v>
      </c>
      <c r="K244" s="4">
        <f t="shared" si="34"/>
        <v>10</v>
      </c>
      <c r="L244" s="4">
        <f t="shared" si="35"/>
        <v>0</v>
      </c>
      <c r="M244" s="4">
        <f t="shared" si="36"/>
        <v>42.857142857142854</v>
      </c>
      <c r="N244" s="4">
        <f t="shared" si="37"/>
        <v>12.499999999999998</v>
      </c>
      <c r="P244" s="5">
        <f>+'Silver '!D406</f>
        <v>0.21015</v>
      </c>
      <c r="R244" s="4">
        <f t="shared" si="38"/>
        <v>0</v>
      </c>
      <c r="S244" s="4">
        <f t="shared" si="39"/>
        <v>0</v>
      </c>
      <c r="T244" s="4">
        <f t="shared" si="40"/>
        <v>2.1015</v>
      </c>
      <c r="U244" s="4">
        <f t="shared" si="41"/>
        <v>0</v>
      </c>
      <c r="V244" s="4">
        <f t="shared" si="42"/>
        <v>9.006428571428572</v>
      </c>
      <c r="W244" s="4">
        <f t="shared" si="43"/>
        <v>2.6268749999999996</v>
      </c>
    </row>
    <row r="245" spans="1:23" ht="15.75">
      <c r="A245" s="2">
        <v>1748</v>
      </c>
      <c r="D245" s="2">
        <v>10</v>
      </c>
      <c r="F245" s="2">
        <v>27</v>
      </c>
      <c r="G245" s="2">
        <v>7</v>
      </c>
      <c r="J245" s="4">
        <f t="shared" si="33"/>
        <v>0</v>
      </c>
      <c r="K245" s="4">
        <f t="shared" si="34"/>
        <v>10</v>
      </c>
      <c r="L245" s="4">
        <f t="shared" si="35"/>
        <v>0</v>
      </c>
      <c r="M245" s="4">
        <f t="shared" si="36"/>
        <v>48.21428571428571</v>
      </c>
      <c r="N245" s="4">
        <f t="shared" si="37"/>
        <v>12.499999999999998</v>
      </c>
      <c r="P245" s="5">
        <f>+'Silver '!D407</f>
        <v>0.21015</v>
      </c>
      <c r="R245" s="4">
        <f t="shared" si="38"/>
        <v>0</v>
      </c>
      <c r="S245" s="4">
        <f t="shared" si="39"/>
        <v>0</v>
      </c>
      <c r="T245" s="4">
        <f t="shared" si="40"/>
        <v>2.1015</v>
      </c>
      <c r="U245" s="4">
        <f t="shared" si="41"/>
        <v>0</v>
      </c>
      <c r="V245" s="4">
        <f t="shared" si="42"/>
        <v>10.132232142857141</v>
      </c>
      <c r="W245" s="4">
        <f t="shared" si="43"/>
        <v>2.6268749999999996</v>
      </c>
    </row>
    <row r="246" spans="1:23" ht="15.75">
      <c r="A246" s="2">
        <v>1749</v>
      </c>
      <c r="D246" s="2">
        <v>10</v>
      </c>
      <c r="F246" s="2">
        <v>24</v>
      </c>
      <c r="G246" s="2">
        <v>7</v>
      </c>
      <c r="J246" s="4">
        <f t="shared" si="33"/>
        <v>0</v>
      </c>
      <c r="K246" s="4">
        <f t="shared" si="34"/>
        <v>10</v>
      </c>
      <c r="L246" s="4">
        <f t="shared" si="35"/>
        <v>0</v>
      </c>
      <c r="M246" s="4">
        <f t="shared" si="36"/>
        <v>42.857142857142854</v>
      </c>
      <c r="N246" s="4">
        <f t="shared" si="37"/>
        <v>12.499999999999998</v>
      </c>
      <c r="P246" s="5">
        <f>+'Silver '!D408</f>
        <v>0.20481</v>
      </c>
      <c r="R246" s="4">
        <f t="shared" si="38"/>
        <v>0</v>
      </c>
      <c r="S246" s="4">
        <f t="shared" si="39"/>
        <v>0</v>
      </c>
      <c r="T246" s="4">
        <f t="shared" si="40"/>
        <v>2.0481</v>
      </c>
      <c r="U246" s="4">
        <f t="shared" si="41"/>
        <v>0</v>
      </c>
      <c r="V246" s="4">
        <f t="shared" si="42"/>
        <v>8.777571428571427</v>
      </c>
      <c r="W246" s="4">
        <f t="shared" si="43"/>
        <v>2.5601249999999993</v>
      </c>
    </row>
    <row r="247" spans="1:23" ht="15.75">
      <c r="A247" s="2">
        <v>1750</v>
      </c>
      <c r="D247" s="2">
        <v>9</v>
      </c>
      <c r="F247" s="2">
        <v>14</v>
      </c>
      <c r="G247" s="2">
        <v>7</v>
      </c>
      <c r="J247" s="4">
        <f t="shared" si="33"/>
        <v>0</v>
      </c>
      <c r="K247" s="4">
        <f t="shared" si="34"/>
        <v>9</v>
      </c>
      <c r="L247" s="4">
        <f t="shared" si="35"/>
        <v>0</v>
      </c>
      <c r="M247" s="4">
        <f t="shared" si="36"/>
        <v>24.999999999999996</v>
      </c>
      <c r="N247" s="4">
        <f t="shared" si="37"/>
        <v>12.499999999999998</v>
      </c>
      <c r="P247" s="5">
        <f>+'Silver '!D409</f>
        <v>0.19514</v>
      </c>
      <c r="R247" s="4">
        <f t="shared" si="38"/>
        <v>0</v>
      </c>
      <c r="S247" s="4">
        <f t="shared" si="39"/>
        <v>0</v>
      </c>
      <c r="T247" s="4">
        <f t="shared" si="40"/>
        <v>1.7562600000000002</v>
      </c>
      <c r="U247" s="4">
        <f t="shared" si="41"/>
        <v>0</v>
      </c>
      <c r="V247" s="4">
        <f t="shared" si="42"/>
        <v>4.8785</v>
      </c>
      <c r="W247" s="4">
        <f t="shared" si="43"/>
        <v>2.43925</v>
      </c>
    </row>
    <row r="248" spans="1:23" ht="15.75">
      <c r="A248" s="2">
        <v>1751</v>
      </c>
      <c r="D248" s="2">
        <v>9</v>
      </c>
      <c r="F248" s="2">
        <v>15</v>
      </c>
      <c r="J248" s="4">
        <f t="shared" si="33"/>
        <v>0</v>
      </c>
      <c r="K248" s="4">
        <f t="shared" si="34"/>
        <v>9</v>
      </c>
      <c r="L248" s="4">
        <f t="shared" si="35"/>
        <v>0</v>
      </c>
      <c r="M248" s="4">
        <f t="shared" si="36"/>
        <v>26.785714285714285</v>
      </c>
      <c r="N248" s="4">
        <f t="shared" si="37"/>
        <v>0</v>
      </c>
      <c r="P248" s="5">
        <f>+'Silver '!D410</f>
        <v>0.19514</v>
      </c>
      <c r="R248" s="4">
        <f t="shared" si="38"/>
        <v>0</v>
      </c>
      <c r="S248" s="4">
        <f t="shared" si="39"/>
        <v>0</v>
      </c>
      <c r="T248" s="4">
        <f t="shared" si="40"/>
        <v>1.7562600000000002</v>
      </c>
      <c r="U248" s="4">
        <f t="shared" si="41"/>
        <v>0</v>
      </c>
      <c r="V248" s="4">
        <f t="shared" si="42"/>
        <v>5.226964285714286</v>
      </c>
      <c r="W248" s="4">
        <f t="shared" si="43"/>
        <v>0</v>
      </c>
    </row>
    <row r="249" spans="1:23" ht="15.75">
      <c r="A249" s="2">
        <v>1752</v>
      </c>
      <c r="D249" s="2">
        <v>9</v>
      </c>
      <c r="F249" s="2">
        <v>10</v>
      </c>
      <c r="J249" s="4">
        <f t="shared" si="33"/>
        <v>0</v>
      </c>
      <c r="K249" s="4">
        <f t="shared" si="34"/>
        <v>9</v>
      </c>
      <c r="L249" s="4">
        <f t="shared" si="35"/>
        <v>0</v>
      </c>
      <c r="M249" s="4">
        <f t="shared" si="36"/>
        <v>17.857142857142854</v>
      </c>
      <c r="N249" s="4">
        <f t="shared" si="37"/>
        <v>0</v>
      </c>
      <c r="P249" s="5">
        <f>+'Silver '!D411</f>
        <v>0.19514</v>
      </c>
      <c r="R249" s="4">
        <f t="shared" si="38"/>
        <v>0</v>
      </c>
      <c r="S249" s="4">
        <f t="shared" si="39"/>
        <v>0</v>
      </c>
      <c r="T249" s="4">
        <f t="shared" si="40"/>
        <v>1.7562600000000002</v>
      </c>
      <c r="U249" s="4">
        <f t="shared" si="41"/>
        <v>0</v>
      </c>
      <c r="V249" s="4">
        <f t="shared" si="42"/>
        <v>3.4846428571428567</v>
      </c>
      <c r="W249" s="4">
        <f t="shared" si="43"/>
        <v>0</v>
      </c>
    </row>
    <row r="250" spans="1:23" ht="15.75">
      <c r="A250" s="2">
        <v>1753</v>
      </c>
      <c r="D250" s="2">
        <v>9</v>
      </c>
      <c r="F250" s="2">
        <v>18</v>
      </c>
      <c r="J250" s="4">
        <f t="shared" si="33"/>
        <v>0</v>
      </c>
      <c r="K250" s="4">
        <f t="shared" si="34"/>
        <v>9</v>
      </c>
      <c r="L250" s="4">
        <f t="shared" si="35"/>
        <v>0</v>
      </c>
      <c r="M250" s="4">
        <f t="shared" si="36"/>
        <v>32.14285714285714</v>
      </c>
      <c r="N250" s="4">
        <f t="shared" si="37"/>
        <v>0</v>
      </c>
      <c r="P250" s="5">
        <f>+'Silver '!D412</f>
        <v>0.19514</v>
      </c>
      <c r="R250" s="4">
        <f t="shared" si="38"/>
        <v>0</v>
      </c>
      <c r="S250" s="4">
        <f t="shared" si="39"/>
        <v>0</v>
      </c>
      <c r="T250" s="4">
        <f t="shared" si="40"/>
        <v>1.7562600000000002</v>
      </c>
      <c r="U250" s="4">
        <f t="shared" si="41"/>
        <v>0</v>
      </c>
      <c r="V250" s="4">
        <f t="shared" si="42"/>
        <v>6.2723571428571425</v>
      </c>
      <c r="W250" s="4">
        <f t="shared" si="43"/>
        <v>0</v>
      </c>
    </row>
    <row r="251" spans="1:23" ht="15.75">
      <c r="A251" s="2">
        <v>1754</v>
      </c>
      <c r="D251" s="2">
        <v>9</v>
      </c>
      <c r="F251" s="2">
        <v>24</v>
      </c>
      <c r="J251" s="4">
        <f t="shared" si="33"/>
        <v>0</v>
      </c>
      <c r="K251" s="4">
        <f t="shared" si="34"/>
        <v>9</v>
      </c>
      <c r="L251" s="4">
        <f t="shared" si="35"/>
        <v>0</v>
      </c>
      <c r="M251" s="4">
        <f t="shared" si="36"/>
        <v>42.857142857142854</v>
      </c>
      <c r="N251" s="4">
        <f t="shared" si="37"/>
        <v>0</v>
      </c>
      <c r="P251" s="5">
        <f>+'Silver '!D413</f>
        <v>0.19514</v>
      </c>
      <c r="R251" s="4">
        <f t="shared" si="38"/>
        <v>0</v>
      </c>
      <c r="S251" s="4">
        <f t="shared" si="39"/>
        <v>0</v>
      </c>
      <c r="T251" s="4">
        <f t="shared" si="40"/>
        <v>1.7562600000000002</v>
      </c>
      <c r="U251" s="4">
        <f t="shared" si="41"/>
        <v>0</v>
      </c>
      <c r="V251" s="4">
        <f t="shared" si="42"/>
        <v>8.363142857142856</v>
      </c>
      <c r="W251" s="4">
        <f t="shared" si="43"/>
        <v>0</v>
      </c>
    </row>
    <row r="252" spans="1:23" ht="15.75">
      <c r="A252" s="2">
        <v>1755</v>
      </c>
      <c r="D252" s="2">
        <v>9</v>
      </c>
      <c r="F252" s="2">
        <v>18</v>
      </c>
      <c r="J252" s="4">
        <f t="shared" si="33"/>
        <v>0</v>
      </c>
      <c r="K252" s="4">
        <f t="shared" si="34"/>
        <v>9</v>
      </c>
      <c r="L252" s="4">
        <f t="shared" si="35"/>
        <v>0</v>
      </c>
      <c r="M252" s="4">
        <f t="shared" si="36"/>
        <v>32.14285714285714</v>
      </c>
      <c r="N252" s="4">
        <f t="shared" si="37"/>
        <v>0</v>
      </c>
      <c r="P252" s="5">
        <f>+'Silver '!D414</f>
        <v>0.19514</v>
      </c>
      <c r="R252" s="4">
        <f t="shared" si="38"/>
        <v>0</v>
      </c>
      <c r="S252" s="4">
        <f t="shared" si="39"/>
        <v>0</v>
      </c>
      <c r="T252" s="4">
        <f t="shared" si="40"/>
        <v>1.7562600000000002</v>
      </c>
      <c r="U252" s="4">
        <f t="shared" si="41"/>
        <v>0</v>
      </c>
      <c r="V252" s="4">
        <f t="shared" si="42"/>
        <v>6.2723571428571425</v>
      </c>
      <c r="W252" s="4">
        <f t="shared" si="43"/>
        <v>0</v>
      </c>
    </row>
    <row r="253" spans="1:23" ht="15.75">
      <c r="A253" s="2">
        <v>1756</v>
      </c>
      <c r="D253" s="2">
        <v>9</v>
      </c>
      <c r="F253" s="2">
        <v>24</v>
      </c>
      <c r="J253" s="4">
        <f t="shared" si="33"/>
        <v>0</v>
      </c>
      <c r="K253" s="4">
        <f t="shared" si="34"/>
        <v>9</v>
      </c>
      <c r="L253" s="4">
        <f t="shared" si="35"/>
        <v>0</v>
      </c>
      <c r="M253" s="4">
        <f t="shared" si="36"/>
        <v>42.857142857142854</v>
      </c>
      <c r="N253" s="4">
        <f t="shared" si="37"/>
        <v>0</v>
      </c>
      <c r="P253" s="5">
        <f>+'Silver '!D415</f>
        <v>0.19514</v>
      </c>
      <c r="R253" s="4">
        <f t="shared" si="38"/>
        <v>0</v>
      </c>
      <c r="S253" s="4">
        <f t="shared" si="39"/>
        <v>0</v>
      </c>
      <c r="T253" s="4">
        <f t="shared" si="40"/>
        <v>1.7562600000000002</v>
      </c>
      <c r="U253" s="4">
        <f t="shared" si="41"/>
        <v>0</v>
      </c>
      <c r="V253" s="4">
        <f t="shared" si="42"/>
        <v>8.363142857142856</v>
      </c>
      <c r="W253" s="4">
        <f t="shared" si="43"/>
        <v>0</v>
      </c>
    </row>
    <row r="254" spans="1:23" ht="15.75">
      <c r="A254" s="2">
        <v>1757</v>
      </c>
      <c r="D254" s="2">
        <v>9</v>
      </c>
      <c r="F254" s="2">
        <v>12</v>
      </c>
      <c r="J254" s="4">
        <f t="shared" si="33"/>
        <v>0</v>
      </c>
      <c r="K254" s="4">
        <f t="shared" si="34"/>
        <v>9</v>
      </c>
      <c r="L254" s="4">
        <f t="shared" si="35"/>
        <v>0</v>
      </c>
      <c r="M254" s="4">
        <f t="shared" si="36"/>
        <v>21.428571428571427</v>
      </c>
      <c r="N254" s="4">
        <f t="shared" si="37"/>
        <v>0</v>
      </c>
      <c r="P254" s="5">
        <f>+'Silver '!D416</f>
        <v>0.19514</v>
      </c>
      <c r="R254" s="4">
        <f t="shared" si="38"/>
        <v>0</v>
      </c>
      <c r="S254" s="4">
        <f t="shared" si="39"/>
        <v>0</v>
      </c>
      <c r="T254" s="4">
        <f t="shared" si="40"/>
        <v>1.7562600000000002</v>
      </c>
      <c r="U254" s="4">
        <f t="shared" si="41"/>
        <v>0</v>
      </c>
      <c r="V254" s="4">
        <f t="shared" si="42"/>
        <v>4.181571428571428</v>
      </c>
      <c r="W254" s="4">
        <f t="shared" si="43"/>
        <v>0</v>
      </c>
    </row>
    <row r="255" spans="1:23" ht="15.75">
      <c r="A255" s="2">
        <v>1758</v>
      </c>
      <c r="D255" s="2">
        <v>9</v>
      </c>
      <c r="F255" s="2">
        <v>15</v>
      </c>
      <c r="J255" s="4">
        <f t="shared" si="33"/>
        <v>0</v>
      </c>
      <c r="K255" s="4">
        <f t="shared" si="34"/>
        <v>9</v>
      </c>
      <c r="L255" s="4">
        <f t="shared" si="35"/>
        <v>0</v>
      </c>
      <c r="M255" s="4">
        <f t="shared" si="36"/>
        <v>26.785714285714285</v>
      </c>
      <c r="N255" s="4">
        <f t="shared" si="37"/>
        <v>0</v>
      </c>
      <c r="P255" s="5">
        <f>+'Silver '!D417</f>
        <v>0.19514</v>
      </c>
      <c r="R255" s="4">
        <f t="shared" si="38"/>
        <v>0</v>
      </c>
      <c r="S255" s="4">
        <f t="shared" si="39"/>
        <v>0</v>
      </c>
      <c r="T255" s="4">
        <f t="shared" si="40"/>
        <v>1.7562600000000002</v>
      </c>
      <c r="U255" s="4">
        <f t="shared" si="41"/>
        <v>0</v>
      </c>
      <c r="V255" s="4">
        <f t="shared" si="42"/>
        <v>5.226964285714286</v>
      </c>
      <c r="W255" s="4">
        <f t="shared" si="43"/>
        <v>0</v>
      </c>
    </row>
    <row r="256" spans="1:23" ht="15.75">
      <c r="A256" s="2">
        <v>1759</v>
      </c>
      <c r="D256" s="2">
        <v>9</v>
      </c>
      <c r="F256" s="2">
        <v>10</v>
      </c>
      <c r="J256" s="4">
        <f t="shared" si="33"/>
        <v>0</v>
      </c>
      <c r="K256" s="4">
        <f t="shared" si="34"/>
        <v>9</v>
      </c>
      <c r="L256" s="4">
        <f t="shared" si="35"/>
        <v>0</v>
      </c>
      <c r="M256" s="4">
        <f t="shared" si="36"/>
        <v>17.857142857142854</v>
      </c>
      <c r="N256" s="4">
        <f t="shared" si="37"/>
        <v>0</v>
      </c>
      <c r="P256" s="5">
        <f>+'Silver '!D418</f>
        <v>0.19514</v>
      </c>
      <c r="R256" s="4">
        <f t="shared" si="38"/>
        <v>0</v>
      </c>
      <c r="S256" s="4">
        <f t="shared" si="39"/>
        <v>0</v>
      </c>
      <c r="T256" s="4">
        <f t="shared" si="40"/>
        <v>1.7562600000000002</v>
      </c>
      <c r="U256" s="4">
        <f t="shared" si="41"/>
        <v>0</v>
      </c>
      <c r="V256" s="4">
        <f t="shared" si="42"/>
        <v>3.4846428571428567</v>
      </c>
      <c r="W256" s="4">
        <f t="shared" si="43"/>
        <v>0</v>
      </c>
    </row>
    <row r="257" spans="1:23" ht="15.75">
      <c r="A257" s="2">
        <v>1760</v>
      </c>
      <c r="D257" s="2">
        <v>9</v>
      </c>
      <c r="F257" s="2">
        <v>10</v>
      </c>
      <c r="J257" s="4">
        <f t="shared" si="33"/>
        <v>0</v>
      </c>
      <c r="K257" s="4">
        <f t="shared" si="34"/>
        <v>9</v>
      </c>
      <c r="L257" s="4">
        <f t="shared" si="35"/>
        <v>0</v>
      </c>
      <c r="M257" s="4">
        <f t="shared" si="36"/>
        <v>17.857142857142854</v>
      </c>
      <c r="N257" s="4">
        <f t="shared" si="37"/>
        <v>0</v>
      </c>
      <c r="P257" s="5">
        <f>+'Silver '!D419</f>
        <v>0.19514</v>
      </c>
      <c r="R257" s="4">
        <f t="shared" si="38"/>
        <v>0</v>
      </c>
      <c r="S257" s="4">
        <f t="shared" si="39"/>
        <v>0</v>
      </c>
      <c r="T257" s="4">
        <f t="shared" si="40"/>
        <v>1.7562600000000002</v>
      </c>
      <c r="U257" s="4">
        <f t="shared" si="41"/>
        <v>0</v>
      </c>
      <c r="V257" s="4">
        <f t="shared" si="42"/>
        <v>3.4846428571428567</v>
      </c>
      <c r="W257" s="4">
        <f t="shared" si="43"/>
        <v>0</v>
      </c>
    </row>
    <row r="258" spans="1:23" ht="15.75">
      <c r="A258" s="2">
        <v>1761</v>
      </c>
      <c r="D258" s="2">
        <v>9</v>
      </c>
      <c r="F258" s="2">
        <v>15</v>
      </c>
      <c r="J258" s="4">
        <f t="shared" si="33"/>
        <v>0</v>
      </c>
      <c r="K258" s="4">
        <f t="shared" si="34"/>
        <v>9</v>
      </c>
      <c r="L258" s="4">
        <f t="shared" si="35"/>
        <v>0</v>
      </c>
      <c r="M258" s="4">
        <f t="shared" si="36"/>
        <v>26.785714285714285</v>
      </c>
      <c r="N258" s="4">
        <f t="shared" si="37"/>
        <v>0</v>
      </c>
      <c r="P258" s="5">
        <f>+'Silver '!D420</f>
        <v>0.19514</v>
      </c>
      <c r="R258" s="4">
        <f t="shared" si="38"/>
        <v>0</v>
      </c>
      <c r="S258" s="4">
        <f t="shared" si="39"/>
        <v>0</v>
      </c>
      <c r="T258" s="4">
        <f t="shared" si="40"/>
        <v>1.7562600000000002</v>
      </c>
      <c r="U258" s="4">
        <f t="shared" si="41"/>
        <v>0</v>
      </c>
      <c r="V258" s="4">
        <f t="shared" si="42"/>
        <v>5.226964285714286</v>
      </c>
      <c r="W258" s="4">
        <f t="shared" si="43"/>
        <v>0</v>
      </c>
    </row>
    <row r="259" spans="1:23" ht="15.75">
      <c r="A259" s="2">
        <v>1762</v>
      </c>
      <c r="D259" s="2">
        <v>9</v>
      </c>
      <c r="F259" s="2">
        <v>24</v>
      </c>
      <c r="J259" s="4">
        <f t="shared" si="33"/>
        <v>0</v>
      </c>
      <c r="K259" s="4">
        <f t="shared" si="34"/>
        <v>9</v>
      </c>
      <c r="L259" s="4">
        <f t="shared" si="35"/>
        <v>0</v>
      </c>
      <c r="M259" s="4">
        <f t="shared" si="36"/>
        <v>42.857142857142854</v>
      </c>
      <c r="N259" s="4">
        <f t="shared" si="37"/>
        <v>0</v>
      </c>
      <c r="P259" s="5">
        <f>+'Silver '!D421</f>
        <v>0.19514</v>
      </c>
      <c r="R259" s="4">
        <f t="shared" si="38"/>
        <v>0</v>
      </c>
      <c r="S259" s="4">
        <f t="shared" si="39"/>
        <v>0</v>
      </c>
      <c r="T259" s="4">
        <f t="shared" si="40"/>
        <v>1.7562600000000002</v>
      </c>
      <c r="U259" s="4">
        <f t="shared" si="41"/>
        <v>0</v>
      </c>
      <c r="V259" s="4">
        <f t="shared" si="42"/>
        <v>8.363142857142856</v>
      </c>
      <c r="W259" s="4">
        <f t="shared" si="43"/>
        <v>0</v>
      </c>
    </row>
    <row r="260" spans="1:23" ht="15.75">
      <c r="A260" s="2">
        <v>1763</v>
      </c>
      <c r="D260" s="2">
        <v>10</v>
      </c>
      <c r="F260" s="2">
        <v>27</v>
      </c>
      <c r="J260" s="4">
        <f t="shared" si="33"/>
        <v>0</v>
      </c>
      <c r="K260" s="4">
        <f t="shared" si="34"/>
        <v>10</v>
      </c>
      <c r="L260" s="4">
        <f t="shared" si="35"/>
        <v>0</v>
      </c>
      <c r="M260" s="4">
        <f t="shared" si="36"/>
        <v>48.21428571428571</v>
      </c>
      <c r="N260" s="4">
        <f t="shared" si="37"/>
        <v>0</v>
      </c>
      <c r="P260" s="5">
        <f>+'Silver '!D422</f>
        <v>0.19514</v>
      </c>
      <c r="R260" s="4">
        <f t="shared" si="38"/>
        <v>0</v>
      </c>
      <c r="S260" s="4">
        <f t="shared" si="39"/>
        <v>0</v>
      </c>
      <c r="T260" s="4">
        <f t="shared" si="40"/>
        <v>1.9514</v>
      </c>
      <c r="U260" s="4">
        <f t="shared" si="41"/>
        <v>0</v>
      </c>
      <c r="V260" s="4">
        <f t="shared" si="42"/>
        <v>9.408535714285714</v>
      </c>
      <c r="W260" s="4">
        <f t="shared" si="43"/>
        <v>0</v>
      </c>
    </row>
    <row r="261" spans="1:23" ht="15.75">
      <c r="A261" s="2">
        <v>1764</v>
      </c>
      <c r="D261" s="2">
        <v>10</v>
      </c>
      <c r="F261" s="2">
        <v>27</v>
      </c>
      <c r="J261" s="4">
        <f t="shared" si="33"/>
        <v>0</v>
      </c>
      <c r="K261" s="4">
        <f t="shared" si="34"/>
        <v>10</v>
      </c>
      <c r="L261" s="4">
        <f t="shared" si="35"/>
        <v>0</v>
      </c>
      <c r="M261" s="4">
        <f t="shared" si="36"/>
        <v>48.21428571428571</v>
      </c>
      <c r="N261" s="4">
        <f t="shared" si="37"/>
        <v>0</v>
      </c>
      <c r="P261" s="5">
        <f>+'Silver '!D423</f>
        <v>0.19514</v>
      </c>
      <c r="R261" s="4">
        <f t="shared" si="38"/>
        <v>0</v>
      </c>
      <c r="S261" s="4">
        <f t="shared" si="39"/>
        <v>0</v>
      </c>
      <c r="T261" s="4">
        <f t="shared" si="40"/>
        <v>1.9514</v>
      </c>
      <c r="U261" s="4">
        <f t="shared" si="41"/>
        <v>0</v>
      </c>
      <c r="V261" s="4">
        <f t="shared" si="42"/>
        <v>9.408535714285714</v>
      </c>
      <c r="W261" s="4">
        <f t="shared" si="43"/>
        <v>0</v>
      </c>
    </row>
    <row r="262" spans="1:23" ht="15.75">
      <c r="A262" s="2">
        <v>1765</v>
      </c>
      <c r="D262" s="2">
        <v>10</v>
      </c>
      <c r="F262" s="2">
        <v>24</v>
      </c>
      <c r="J262" s="4">
        <f t="shared" si="33"/>
        <v>0</v>
      </c>
      <c r="K262" s="4">
        <f t="shared" si="34"/>
        <v>10</v>
      </c>
      <c r="L262" s="4">
        <f t="shared" si="35"/>
        <v>0</v>
      </c>
      <c r="M262" s="4">
        <f t="shared" si="36"/>
        <v>42.857142857142854</v>
      </c>
      <c r="N262" s="4">
        <f t="shared" si="37"/>
        <v>0</v>
      </c>
      <c r="P262" s="5">
        <f>+'Silver '!D424</f>
        <v>0.19514</v>
      </c>
      <c r="R262" s="4">
        <f t="shared" si="38"/>
        <v>0</v>
      </c>
      <c r="S262" s="4">
        <f t="shared" si="39"/>
        <v>0</v>
      </c>
      <c r="T262" s="4">
        <f t="shared" si="40"/>
        <v>1.9514</v>
      </c>
      <c r="U262" s="4">
        <f t="shared" si="41"/>
        <v>0</v>
      </c>
      <c r="V262" s="4">
        <f t="shared" si="42"/>
        <v>8.363142857142856</v>
      </c>
      <c r="W262" s="4">
        <f t="shared" si="43"/>
        <v>0</v>
      </c>
    </row>
    <row r="263" spans="1:23" ht="15.75">
      <c r="A263" s="2">
        <v>1766</v>
      </c>
      <c r="D263" s="2">
        <v>10</v>
      </c>
      <c r="F263" s="2">
        <v>12</v>
      </c>
      <c r="J263" s="4">
        <f t="shared" si="33"/>
        <v>0</v>
      </c>
      <c r="K263" s="4">
        <f t="shared" si="34"/>
        <v>10</v>
      </c>
      <c r="L263" s="4">
        <f t="shared" si="35"/>
        <v>0</v>
      </c>
      <c r="M263" s="4">
        <f t="shared" si="36"/>
        <v>21.428571428571427</v>
      </c>
      <c r="N263" s="4">
        <f t="shared" si="37"/>
        <v>0</v>
      </c>
      <c r="P263" s="5">
        <f>+'Silver '!D425</f>
        <v>0.19514</v>
      </c>
      <c r="R263" s="4">
        <f t="shared" si="38"/>
        <v>0</v>
      </c>
      <c r="S263" s="4">
        <f t="shared" si="39"/>
        <v>0</v>
      </c>
      <c r="T263" s="4">
        <f t="shared" si="40"/>
        <v>1.9514</v>
      </c>
      <c r="U263" s="4">
        <f t="shared" si="41"/>
        <v>0</v>
      </c>
      <c r="V263" s="4">
        <f t="shared" si="42"/>
        <v>4.181571428571428</v>
      </c>
      <c r="W263" s="4">
        <f t="shared" si="43"/>
        <v>0</v>
      </c>
    </row>
    <row r="264" spans="1:23" ht="15.75">
      <c r="A264" s="2">
        <v>1767</v>
      </c>
      <c r="D264" s="2">
        <v>10</v>
      </c>
      <c r="F264" s="2">
        <v>24</v>
      </c>
      <c r="J264" s="4">
        <f t="shared" si="33"/>
        <v>0</v>
      </c>
      <c r="K264" s="4">
        <f t="shared" si="34"/>
        <v>10</v>
      </c>
      <c r="L264" s="4">
        <f t="shared" si="35"/>
        <v>0</v>
      </c>
      <c r="M264" s="4">
        <f t="shared" si="36"/>
        <v>42.857142857142854</v>
      </c>
      <c r="N264" s="4">
        <f t="shared" si="37"/>
        <v>0</v>
      </c>
      <c r="P264" s="5">
        <f>+'Silver '!D426</f>
        <v>0.19491</v>
      </c>
      <c r="R264" s="4">
        <f t="shared" si="38"/>
        <v>0</v>
      </c>
      <c r="S264" s="4">
        <f t="shared" si="39"/>
        <v>0</v>
      </c>
      <c r="T264" s="4">
        <f t="shared" si="40"/>
        <v>1.9491</v>
      </c>
      <c r="U264" s="4">
        <f t="shared" si="41"/>
        <v>0</v>
      </c>
      <c r="V264" s="4">
        <f t="shared" si="42"/>
        <v>8.353285714285713</v>
      </c>
      <c r="W264" s="4">
        <f t="shared" si="43"/>
        <v>0</v>
      </c>
    </row>
    <row r="265" spans="1:23" ht="15.75">
      <c r="A265" s="2">
        <v>1768</v>
      </c>
      <c r="D265" s="2">
        <v>10</v>
      </c>
      <c r="F265" s="2">
        <v>24</v>
      </c>
      <c r="J265" s="4">
        <f t="shared" si="33"/>
        <v>0</v>
      </c>
      <c r="K265" s="4">
        <f t="shared" si="34"/>
        <v>10</v>
      </c>
      <c r="L265" s="4">
        <f t="shared" si="35"/>
        <v>0</v>
      </c>
      <c r="M265" s="4">
        <f t="shared" si="36"/>
        <v>42.857142857142854</v>
      </c>
      <c r="N265" s="4">
        <f t="shared" si="37"/>
        <v>0</v>
      </c>
      <c r="P265" s="5">
        <f>+'Silver '!D427</f>
        <v>0.19491</v>
      </c>
      <c r="R265" s="4">
        <f t="shared" si="38"/>
        <v>0</v>
      </c>
      <c r="S265" s="4">
        <f t="shared" si="39"/>
        <v>0</v>
      </c>
      <c r="T265" s="4">
        <f t="shared" si="40"/>
        <v>1.9491</v>
      </c>
      <c r="U265" s="4">
        <f t="shared" si="41"/>
        <v>0</v>
      </c>
      <c r="V265" s="4">
        <f t="shared" si="42"/>
        <v>8.353285714285713</v>
      </c>
      <c r="W265" s="4">
        <f t="shared" si="43"/>
        <v>0</v>
      </c>
    </row>
    <row r="266" spans="1:23" ht="15.75">
      <c r="A266" s="2">
        <v>1769</v>
      </c>
      <c r="D266" s="2">
        <v>10</v>
      </c>
      <c r="F266" s="2">
        <v>21</v>
      </c>
      <c r="J266" s="4">
        <f t="shared" si="33"/>
        <v>0</v>
      </c>
      <c r="K266" s="4">
        <f t="shared" si="34"/>
        <v>10</v>
      </c>
      <c r="L266" s="4">
        <f t="shared" si="35"/>
        <v>0</v>
      </c>
      <c r="M266" s="4">
        <f t="shared" si="36"/>
        <v>37.49999999999999</v>
      </c>
      <c r="N266" s="4">
        <f t="shared" si="37"/>
        <v>0</v>
      </c>
      <c r="P266" s="5">
        <f>+'Silver '!D428</f>
        <v>0.19491</v>
      </c>
      <c r="R266" s="4">
        <f t="shared" si="38"/>
        <v>0</v>
      </c>
      <c r="S266" s="4">
        <f t="shared" si="39"/>
        <v>0</v>
      </c>
      <c r="T266" s="4">
        <f t="shared" si="40"/>
        <v>1.9491</v>
      </c>
      <c r="U266" s="4">
        <f t="shared" si="41"/>
        <v>0</v>
      </c>
      <c r="V266" s="4">
        <f t="shared" si="42"/>
        <v>7.309124999999999</v>
      </c>
      <c r="W266" s="4">
        <f t="shared" si="43"/>
        <v>0</v>
      </c>
    </row>
    <row r="267" spans="1:23" ht="15.75">
      <c r="A267" s="2">
        <v>1770</v>
      </c>
      <c r="D267" s="2">
        <v>10</v>
      </c>
      <c r="F267" s="2">
        <v>24</v>
      </c>
      <c r="J267" s="4">
        <f t="shared" si="33"/>
        <v>0</v>
      </c>
      <c r="K267" s="4">
        <f t="shared" si="34"/>
        <v>10</v>
      </c>
      <c r="L267" s="4">
        <f t="shared" si="35"/>
        <v>0</v>
      </c>
      <c r="M267" s="4">
        <f t="shared" si="36"/>
        <v>42.857142857142854</v>
      </c>
      <c r="N267" s="4">
        <f t="shared" si="37"/>
        <v>0</v>
      </c>
      <c r="P267" s="5">
        <f>+'Silver '!D429</f>
        <v>0.19491</v>
      </c>
      <c r="R267" s="4">
        <f t="shared" si="38"/>
        <v>0</v>
      </c>
      <c r="S267" s="4">
        <f t="shared" si="39"/>
        <v>0</v>
      </c>
      <c r="T267" s="4">
        <f t="shared" si="40"/>
        <v>1.9491</v>
      </c>
      <c r="U267" s="4">
        <f t="shared" si="41"/>
        <v>0</v>
      </c>
      <c r="V267" s="4">
        <f t="shared" si="42"/>
        <v>8.353285714285713</v>
      </c>
      <c r="W267" s="4">
        <f t="shared" si="43"/>
        <v>0</v>
      </c>
    </row>
    <row r="268" spans="1:23" ht="15.75">
      <c r="A268" s="2">
        <v>1771</v>
      </c>
      <c r="D268" s="2">
        <v>10</v>
      </c>
      <c r="F268" s="2">
        <v>12</v>
      </c>
      <c r="J268" s="4">
        <f t="shared" si="33"/>
        <v>0</v>
      </c>
      <c r="K268" s="4">
        <f t="shared" si="34"/>
        <v>10</v>
      </c>
      <c r="L268" s="4">
        <f t="shared" si="35"/>
        <v>0</v>
      </c>
      <c r="M268" s="4">
        <f t="shared" si="36"/>
        <v>21.428571428571427</v>
      </c>
      <c r="N268" s="4">
        <f t="shared" si="37"/>
        <v>0</v>
      </c>
      <c r="P268" s="5">
        <f>+'Silver '!D430</f>
        <v>0.19491</v>
      </c>
      <c r="R268" s="4">
        <f t="shared" si="38"/>
        <v>0</v>
      </c>
      <c r="S268" s="4">
        <f t="shared" si="39"/>
        <v>0</v>
      </c>
      <c r="T268" s="4">
        <f t="shared" si="40"/>
        <v>1.9491</v>
      </c>
      <c r="U268" s="4">
        <f t="shared" si="41"/>
        <v>0</v>
      </c>
      <c r="V268" s="4">
        <f t="shared" si="42"/>
        <v>4.176642857142856</v>
      </c>
      <c r="W268" s="4">
        <f t="shared" si="43"/>
        <v>0</v>
      </c>
    </row>
    <row r="269" spans="1:23" ht="15.75">
      <c r="A269" s="2">
        <v>1772</v>
      </c>
      <c r="D269" s="2">
        <v>10</v>
      </c>
      <c r="F269" s="2">
        <v>21</v>
      </c>
      <c r="J269" s="4">
        <f t="shared" si="33"/>
        <v>0</v>
      </c>
      <c r="K269" s="4">
        <f t="shared" si="34"/>
        <v>10</v>
      </c>
      <c r="L269" s="4">
        <f t="shared" si="35"/>
        <v>0</v>
      </c>
      <c r="M269" s="4">
        <f t="shared" si="36"/>
        <v>37.49999999999999</v>
      </c>
      <c r="N269" s="4">
        <f t="shared" si="37"/>
        <v>0</v>
      </c>
      <c r="P269" s="5">
        <f>+'Silver '!D431</f>
        <v>0.19491</v>
      </c>
      <c r="R269" s="4">
        <f t="shared" si="38"/>
        <v>0</v>
      </c>
      <c r="S269" s="4">
        <f t="shared" si="39"/>
        <v>0</v>
      </c>
      <c r="T269" s="4">
        <f t="shared" si="40"/>
        <v>1.9491</v>
      </c>
      <c r="U269" s="4">
        <f t="shared" si="41"/>
        <v>0</v>
      </c>
      <c r="V269" s="4">
        <f t="shared" si="42"/>
        <v>7.309124999999999</v>
      </c>
      <c r="W269" s="4">
        <f t="shared" si="43"/>
        <v>0</v>
      </c>
    </row>
    <row r="270" spans="1:23" ht="15.75">
      <c r="A270" s="2">
        <v>1773</v>
      </c>
      <c r="D270" s="2">
        <v>9</v>
      </c>
      <c r="F270" s="2">
        <v>8</v>
      </c>
      <c r="J270" s="4">
        <f aca="true" t="shared" si="44" ref="J270:J276">+C270/0.56</f>
        <v>0</v>
      </c>
      <c r="K270" s="4">
        <f aca="true" t="shared" si="45" ref="K270:K276">+D270</f>
        <v>9</v>
      </c>
      <c r="L270" s="4">
        <f aca="true" t="shared" si="46" ref="L270:L276">+E270/0.56</f>
        <v>0</v>
      </c>
      <c r="M270" s="4">
        <f aca="true" t="shared" si="47" ref="M270:M276">+F270/0.56</f>
        <v>14.285714285714285</v>
      </c>
      <c r="N270" s="4">
        <f aca="true" t="shared" si="48" ref="N270:N276">+G270/0.56</f>
        <v>0</v>
      </c>
      <c r="P270" s="5">
        <f>+'Silver '!D432</f>
        <v>0.19491</v>
      </c>
      <c r="R270" s="4">
        <f aca="true" t="shared" si="49" ref="R270:R276">+I270*$P270</f>
        <v>0</v>
      </c>
      <c r="S270" s="4">
        <f aca="true" t="shared" si="50" ref="S270:S276">+J270*$P270</f>
        <v>0</v>
      </c>
      <c r="T270" s="4">
        <f aca="true" t="shared" si="51" ref="T270:T276">+K270*$P270</f>
        <v>1.75419</v>
      </c>
      <c r="U270" s="4">
        <f aca="true" t="shared" si="52" ref="U270:U276">+L270*$P270</f>
        <v>0</v>
      </c>
      <c r="V270" s="4">
        <f aca="true" t="shared" si="53" ref="V270:V276">+M270*$P270</f>
        <v>2.7844285714285713</v>
      </c>
      <c r="W270" s="4">
        <f aca="true" t="shared" si="54" ref="W270:W276">+N270*$P270</f>
        <v>0</v>
      </c>
    </row>
    <row r="271" spans="1:23" ht="15.75">
      <c r="A271" s="2">
        <v>1774</v>
      </c>
      <c r="D271" s="2">
        <v>9</v>
      </c>
      <c r="F271" s="2">
        <v>12</v>
      </c>
      <c r="J271" s="4">
        <f t="shared" si="44"/>
        <v>0</v>
      </c>
      <c r="K271" s="4">
        <f t="shared" si="45"/>
        <v>9</v>
      </c>
      <c r="L271" s="4">
        <f t="shared" si="46"/>
        <v>0</v>
      </c>
      <c r="M271" s="4">
        <f t="shared" si="47"/>
        <v>21.428571428571427</v>
      </c>
      <c r="N271" s="4">
        <f t="shared" si="48"/>
        <v>0</v>
      </c>
      <c r="P271" s="5">
        <f>+'Silver '!D433</f>
        <v>0.19491</v>
      </c>
      <c r="R271" s="4">
        <f t="shared" si="49"/>
        <v>0</v>
      </c>
      <c r="S271" s="4">
        <f t="shared" si="50"/>
        <v>0</v>
      </c>
      <c r="T271" s="4">
        <f t="shared" si="51"/>
        <v>1.75419</v>
      </c>
      <c r="U271" s="4">
        <f t="shared" si="52"/>
        <v>0</v>
      </c>
      <c r="V271" s="4">
        <f t="shared" si="53"/>
        <v>4.176642857142856</v>
      </c>
      <c r="W271" s="4">
        <f t="shared" si="54"/>
        <v>0</v>
      </c>
    </row>
    <row r="272" spans="1:23" ht="15.75">
      <c r="A272" s="2">
        <v>1775</v>
      </c>
      <c r="D272" s="2">
        <v>10</v>
      </c>
      <c r="F272" s="2">
        <v>24</v>
      </c>
      <c r="J272" s="4">
        <f t="shared" si="44"/>
        <v>0</v>
      </c>
      <c r="K272" s="4">
        <f t="shared" si="45"/>
        <v>10</v>
      </c>
      <c r="L272" s="4">
        <f t="shared" si="46"/>
        <v>0</v>
      </c>
      <c r="M272" s="4">
        <f t="shared" si="47"/>
        <v>42.857142857142854</v>
      </c>
      <c r="N272" s="4">
        <f t="shared" si="48"/>
        <v>0</v>
      </c>
      <c r="P272" s="5">
        <f>+'Silver '!D434</f>
        <v>0.19491</v>
      </c>
      <c r="R272" s="4">
        <f t="shared" si="49"/>
        <v>0</v>
      </c>
      <c r="S272" s="4">
        <f t="shared" si="50"/>
        <v>0</v>
      </c>
      <c r="T272" s="4">
        <f t="shared" si="51"/>
        <v>1.9491</v>
      </c>
      <c r="U272" s="4">
        <f t="shared" si="52"/>
        <v>0</v>
      </c>
      <c r="V272" s="4">
        <f t="shared" si="53"/>
        <v>8.353285714285713</v>
      </c>
      <c r="W272" s="4">
        <f t="shared" si="54"/>
        <v>0</v>
      </c>
    </row>
    <row r="273" spans="1:23" ht="15.75">
      <c r="A273" s="2">
        <v>1776</v>
      </c>
      <c r="D273" s="2">
        <v>10</v>
      </c>
      <c r="F273" s="2">
        <v>24</v>
      </c>
      <c r="J273" s="4">
        <f t="shared" si="44"/>
        <v>0</v>
      </c>
      <c r="K273" s="4">
        <f t="shared" si="45"/>
        <v>10</v>
      </c>
      <c r="L273" s="4">
        <f t="shared" si="46"/>
        <v>0</v>
      </c>
      <c r="M273" s="4">
        <f t="shared" si="47"/>
        <v>42.857142857142854</v>
      </c>
      <c r="N273" s="4">
        <f t="shared" si="48"/>
        <v>0</v>
      </c>
      <c r="P273" s="5">
        <f>+'Silver '!D435</f>
        <v>0.19491</v>
      </c>
      <c r="R273" s="4">
        <f t="shared" si="49"/>
        <v>0</v>
      </c>
      <c r="S273" s="4">
        <f t="shared" si="50"/>
        <v>0</v>
      </c>
      <c r="T273" s="4">
        <f t="shared" si="51"/>
        <v>1.9491</v>
      </c>
      <c r="U273" s="4">
        <f t="shared" si="52"/>
        <v>0</v>
      </c>
      <c r="V273" s="4">
        <f t="shared" si="53"/>
        <v>8.353285714285713</v>
      </c>
      <c r="W273" s="4">
        <f t="shared" si="54"/>
        <v>0</v>
      </c>
    </row>
    <row r="274" spans="1:23" ht="15.75">
      <c r="A274" s="2">
        <v>1777</v>
      </c>
      <c r="D274" s="2">
        <v>10</v>
      </c>
      <c r="F274" s="2">
        <v>15</v>
      </c>
      <c r="J274" s="4">
        <f t="shared" si="44"/>
        <v>0</v>
      </c>
      <c r="K274" s="4">
        <f t="shared" si="45"/>
        <v>10</v>
      </c>
      <c r="L274" s="4">
        <f t="shared" si="46"/>
        <v>0</v>
      </c>
      <c r="M274" s="4">
        <f t="shared" si="47"/>
        <v>26.785714285714285</v>
      </c>
      <c r="N274" s="4">
        <f t="shared" si="48"/>
        <v>0</v>
      </c>
      <c r="P274" s="5">
        <f>+'Silver '!D436</f>
        <v>0.19491</v>
      </c>
      <c r="R274" s="4">
        <f t="shared" si="49"/>
        <v>0</v>
      </c>
      <c r="S274" s="4">
        <f t="shared" si="50"/>
        <v>0</v>
      </c>
      <c r="T274" s="4">
        <f t="shared" si="51"/>
        <v>1.9491</v>
      </c>
      <c r="U274" s="4">
        <f t="shared" si="52"/>
        <v>0</v>
      </c>
      <c r="V274" s="4">
        <f t="shared" si="53"/>
        <v>5.220803571428571</v>
      </c>
      <c r="W274" s="4">
        <f t="shared" si="54"/>
        <v>0</v>
      </c>
    </row>
    <row r="275" spans="1:23" ht="15.75">
      <c r="A275" s="2">
        <v>1778</v>
      </c>
      <c r="D275" s="2">
        <v>10</v>
      </c>
      <c r="F275" s="2">
        <v>21</v>
      </c>
      <c r="J275" s="4">
        <f t="shared" si="44"/>
        <v>0</v>
      </c>
      <c r="K275" s="4">
        <f t="shared" si="45"/>
        <v>10</v>
      </c>
      <c r="L275" s="4">
        <f t="shared" si="46"/>
        <v>0</v>
      </c>
      <c r="M275" s="4">
        <f t="shared" si="47"/>
        <v>37.49999999999999</v>
      </c>
      <c r="N275" s="4">
        <f t="shared" si="48"/>
        <v>0</v>
      </c>
      <c r="P275" s="5">
        <f>+'Silver '!D437</f>
        <v>0.19491</v>
      </c>
      <c r="R275" s="4">
        <f t="shared" si="49"/>
        <v>0</v>
      </c>
      <c r="S275" s="4">
        <f t="shared" si="50"/>
        <v>0</v>
      </c>
      <c r="T275" s="4">
        <f t="shared" si="51"/>
        <v>1.9491</v>
      </c>
      <c r="U275" s="4">
        <f t="shared" si="52"/>
        <v>0</v>
      </c>
      <c r="V275" s="4">
        <f t="shared" si="53"/>
        <v>7.309124999999999</v>
      </c>
      <c r="W275" s="4">
        <f t="shared" si="54"/>
        <v>0</v>
      </c>
    </row>
    <row r="276" spans="1:23" ht="15.75">
      <c r="A276" s="2">
        <v>1779</v>
      </c>
      <c r="D276" s="2">
        <v>10</v>
      </c>
      <c r="F276" s="2">
        <v>16</v>
      </c>
      <c r="J276" s="4">
        <f t="shared" si="44"/>
        <v>0</v>
      </c>
      <c r="K276" s="4">
        <f t="shared" si="45"/>
        <v>10</v>
      </c>
      <c r="L276" s="4">
        <f t="shared" si="46"/>
        <v>0</v>
      </c>
      <c r="M276" s="4">
        <f t="shared" si="47"/>
        <v>28.57142857142857</v>
      </c>
      <c r="N276" s="4">
        <f t="shared" si="48"/>
        <v>0</v>
      </c>
      <c r="P276" s="5">
        <f>+'Silver '!D438</f>
        <v>0.19491</v>
      </c>
      <c r="R276" s="4">
        <f t="shared" si="49"/>
        <v>0</v>
      </c>
      <c r="S276" s="4">
        <f t="shared" si="50"/>
        <v>0</v>
      </c>
      <c r="T276" s="4">
        <f t="shared" si="51"/>
        <v>1.9491</v>
      </c>
      <c r="U276" s="4">
        <f t="shared" si="52"/>
        <v>0</v>
      </c>
      <c r="V276" s="4">
        <f t="shared" si="53"/>
        <v>5.5688571428571425</v>
      </c>
      <c r="W276" s="4">
        <f t="shared" si="54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8"/>
  <sheetViews>
    <sheetView workbookViewId="0" topLeftCell="A1">
      <pane xSplit="5805" ySplit="3405" topLeftCell="B11" activePane="topRight" state="split"/>
      <selection pane="topLeft" activeCell="A1" sqref="A1"/>
      <selection pane="topRight" activeCell="D8" sqref="D8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16.140625" style="2" customWidth="1"/>
    <col min="2" max="2" width="8.8515625" style="4" customWidth="1"/>
    <col min="3" max="6" width="8.8515625" style="2" customWidth="1"/>
    <col min="7" max="7" width="12.28125" style="2" customWidth="1"/>
    <col min="8" max="8" width="8.8515625" style="2" customWidth="1"/>
    <col min="9" max="9" width="11.421875" style="2" customWidth="1"/>
    <col min="10" max="16384" width="8.8515625" style="2" customWidth="1"/>
  </cols>
  <sheetData>
    <row r="1" spans="1:3" ht="15.75">
      <c r="A1" s="38" t="str">
        <f>+Meat!A1</f>
        <v>David S. Jacks, 2000</v>
      </c>
      <c r="B1" s="75"/>
      <c r="C1" s="16" t="s">
        <v>25</v>
      </c>
    </row>
    <row r="2" spans="1:3" ht="15.75">
      <c r="A2" s="44" t="str">
        <f>+Meat!A2</f>
        <v>Peter Lindert, March 2005</v>
      </c>
      <c r="B2" s="55"/>
      <c r="C2" s="2" t="s">
        <v>122</v>
      </c>
    </row>
    <row r="3" spans="1:3" ht="15.75">
      <c r="A3" s="39" t="str">
        <f>+Meat!A3</f>
        <v>Leticia Arroyo Abad,  2005</v>
      </c>
      <c r="B3" s="56"/>
      <c r="C3" s="2" t="s">
        <v>24</v>
      </c>
    </row>
    <row r="4" ht="15.75">
      <c r="C4" s="2" t="s">
        <v>139</v>
      </c>
    </row>
    <row r="7" spans="2:9" ht="15.75">
      <c r="B7" s="57" t="s">
        <v>34</v>
      </c>
      <c r="I7" s="57" t="s">
        <v>46</v>
      </c>
    </row>
    <row r="8" spans="1:9" ht="15.75">
      <c r="A8" s="58" t="s">
        <v>36</v>
      </c>
      <c r="B8" s="63" t="s">
        <v>140</v>
      </c>
      <c r="C8" s="64"/>
      <c r="D8" s="64"/>
      <c r="E8" s="64"/>
      <c r="F8" s="64"/>
      <c r="G8" s="64" t="s">
        <v>70</v>
      </c>
      <c r="H8" s="64"/>
      <c r="I8" s="63" t="s">
        <v>140</v>
      </c>
    </row>
    <row r="9" spans="1:9" ht="15.75">
      <c r="A9" s="58" t="s">
        <v>37</v>
      </c>
      <c r="B9" s="63">
        <v>100</v>
      </c>
      <c r="C9" s="64"/>
      <c r="D9" s="64"/>
      <c r="E9" s="64"/>
      <c r="F9" s="64"/>
      <c r="G9" s="64" t="s">
        <v>42</v>
      </c>
      <c r="H9" s="64"/>
      <c r="I9" s="63">
        <v>100</v>
      </c>
    </row>
    <row r="10" spans="1:9" ht="15.75">
      <c r="A10" s="58" t="s">
        <v>38</v>
      </c>
      <c r="B10" s="63" t="s">
        <v>40</v>
      </c>
      <c r="C10" s="64"/>
      <c r="D10" s="64"/>
      <c r="E10" s="64"/>
      <c r="F10" s="64"/>
      <c r="G10" s="64" t="s">
        <v>40</v>
      </c>
      <c r="H10" s="64"/>
      <c r="I10" s="63" t="s">
        <v>70</v>
      </c>
    </row>
    <row r="11" spans="1:9" ht="15.75">
      <c r="A11" s="2">
        <v>1470</v>
      </c>
      <c r="B11" s="4">
        <v>8.08</v>
      </c>
      <c r="G11" s="2">
        <f>+'Silver '!D129</f>
        <v>0.52688</v>
      </c>
      <c r="I11" s="4">
        <f>+G11*B11</f>
        <v>4.2571904</v>
      </c>
    </row>
    <row r="12" spans="1:9" ht="15.75">
      <c r="A12" s="2">
        <v>1472</v>
      </c>
      <c r="B12" s="4">
        <v>16.67</v>
      </c>
      <c r="G12" s="2">
        <f>+'Silver '!D131</f>
        <v>0.49396</v>
      </c>
      <c r="I12" s="4">
        <f aca="true" t="shared" si="0" ref="I12:I75">+G12*B12</f>
        <v>8.2343132</v>
      </c>
    </row>
    <row r="13" spans="1:9" ht="15.75">
      <c r="A13" s="2">
        <v>1473</v>
      </c>
      <c r="B13" s="4">
        <v>15.83</v>
      </c>
      <c r="G13" s="2">
        <f>+'Silver '!D132</f>
        <v>0.47896</v>
      </c>
      <c r="I13" s="4">
        <f t="shared" si="0"/>
        <v>7.5819368</v>
      </c>
    </row>
    <row r="14" ht="15.75">
      <c r="I14" s="4">
        <f t="shared" si="0"/>
        <v>0</v>
      </c>
    </row>
    <row r="15" spans="1:9" ht="15.75">
      <c r="A15" s="2">
        <v>1523</v>
      </c>
      <c r="B15" s="4">
        <v>6.74</v>
      </c>
      <c r="G15" s="2">
        <f>+'Silver '!D182</f>
        <v>0.47896</v>
      </c>
      <c r="I15" s="4">
        <f t="shared" si="0"/>
        <v>3.2281904</v>
      </c>
    </row>
    <row r="16" ht="15.75">
      <c r="I16" s="4">
        <f t="shared" si="0"/>
        <v>0</v>
      </c>
    </row>
    <row r="17" spans="1:9" ht="15.75">
      <c r="A17" s="2">
        <v>1528</v>
      </c>
      <c r="B17" s="4">
        <v>10.21</v>
      </c>
      <c r="G17" s="2">
        <f>+'Silver '!D187</f>
        <v>0.42968</v>
      </c>
      <c r="I17" s="4">
        <f t="shared" si="0"/>
        <v>4.3870328</v>
      </c>
    </row>
    <row r="18" spans="1:9" ht="15.75">
      <c r="A18" s="2">
        <v>1529</v>
      </c>
      <c r="B18" s="4">
        <v>12.74</v>
      </c>
      <c r="G18" s="2">
        <f>+'Silver '!D188</f>
        <v>0.42968</v>
      </c>
      <c r="I18" s="4">
        <f t="shared" si="0"/>
        <v>5.4741232</v>
      </c>
    </row>
    <row r="19" spans="1:9" ht="15.75">
      <c r="A19" s="2">
        <v>1530</v>
      </c>
      <c r="G19" s="2">
        <f>+'Silver '!D189</f>
        <v>0.42968</v>
      </c>
      <c r="I19" s="4">
        <f t="shared" si="0"/>
        <v>0</v>
      </c>
    </row>
    <row r="20" spans="1:9" ht="15.75">
      <c r="A20" s="2">
        <v>1531</v>
      </c>
      <c r="B20" s="4">
        <v>11.77</v>
      </c>
      <c r="G20" s="2">
        <f>+'Silver '!D190</f>
        <v>0.41249</v>
      </c>
      <c r="I20" s="4">
        <f t="shared" si="0"/>
        <v>4.8550073000000005</v>
      </c>
    </row>
    <row r="21" spans="1:9" ht="15.75">
      <c r="A21" s="2">
        <v>1532</v>
      </c>
      <c r="B21" s="4">
        <v>11.67</v>
      </c>
      <c r="G21" s="2">
        <f>+'Silver '!D191</f>
        <v>0.41249</v>
      </c>
      <c r="I21" s="4">
        <f t="shared" si="0"/>
        <v>4.8137583</v>
      </c>
    </row>
    <row r="22" spans="1:9" ht="15.75">
      <c r="A22" s="2">
        <v>1533</v>
      </c>
      <c r="B22" s="4">
        <v>16.55</v>
      </c>
      <c r="G22" s="2">
        <f>+'Silver '!D192</f>
        <v>0.39663</v>
      </c>
      <c r="I22" s="4">
        <f t="shared" si="0"/>
        <v>6.5642265</v>
      </c>
    </row>
    <row r="23" spans="1:9" ht="15.75">
      <c r="A23" s="2">
        <v>1534</v>
      </c>
      <c r="G23" s="2">
        <f>+'Silver '!D193</f>
        <v>0.39663</v>
      </c>
      <c r="I23" s="4">
        <f t="shared" si="0"/>
        <v>0</v>
      </c>
    </row>
    <row r="24" spans="1:9" ht="15.75">
      <c r="A24" s="2">
        <v>1535</v>
      </c>
      <c r="B24" s="4">
        <v>20</v>
      </c>
      <c r="G24" s="2">
        <f>+'Silver '!D194</f>
        <v>0.39663</v>
      </c>
      <c r="I24" s="4">
        <f t="shared" si="0"/>
        <v>7.9326</v>
      </c>
    </row>
    <row r="25" ht="15.75">
      <c r="I25" s="4">
        <f t="shared" si="0"/>
        <v>0</v>
      </c>
    </row>
    <row r="26" spans="1:9" ht="15.75">
      <c r="A26" s="2">
        <v>1566</v>
      </c>
      <c r="B26" s="4">
        <v>12.5</v>
      </c>
      <c r="G26" s="5">
        <f>+'Silver '!D225</f>
        <v>0.37913</v>
      </c>
      <c r="I26" s="4">
        <f t="shared" si="0"/>
        <v>4.7391250000000005</v>
      </c>
    </row>
    <row r="27" spans="1:9" ht="15.75">
      <c r="A27" s="2">
        <v>1567</v>
      </c>
      <c r="G27" s="5">
        <f>+'Silver '!D226</f>
        <v>0.37913</v>
      </c>
      <c r="I27" s="4">
        <f t="shared" si="0"/>
        <v>0</v>
      </c>
    </row>
    <row r="28" spans="1:9" ht="15.75">
      <c r="A28" s="2">
        <v>1568</v>
      </c>
      <c r="B28" s="4">
        <v>25</v>
      </c>
      <c r="G28" s="5">
        <f>+'Silver '!D227</f>
        <v>0.37913</v>
      </c>
      <c r="I28" s="4">
        <f t="shared" si="0"/>
        <v>9.478250000000001</v>
      </c>
    </row>
    <row r="29" spans="1:9" ht="15.75">
      <c r="A29" s="2">
        <v>1569</v>
      </c>
      <c r="G29" s="5">
        <f>+'Silver '!D228</f>
        <v>0.37913</v>
      </c>
      <c r="I29" s="4">
        <f t="shared" si="0"/>
        <v>0</v>
      </c>
    </row>
    <row r="30" spans="1:9" ht="15.75">
      <c r="A30" s="2">
        <v>1570</v>
      </c>
      <c r="G30" s="5">
        <f>+'Silver '!D229</f>
        <v>0.37913</v>
      </c>
      <c r="I30" s="4">
        <f t="shared" si="0"/>
        <v>0</v>
      </c>
    </row>
    <row r="31" spans="1:9" ht="15.75">
      <c r="A31" s="2">
        <v>1571</v>
      </c>
      <c r="G31" s="5">
        <f>+'Silver '!D230</f>
        <v>0.3683</v>
      </c>
      <c r="I31" s="4">
        <f t="shared" si="0"/>
        <v>0</v>
      </c>
    </row>
    <row r="32" spans="1:9" ht="15.75">
      <c r="A32" s="2">
        <v>1572</v>
      </c>
      <c r="G32" s="5">
        <f>+'Silver '!D231</f>
        <v>0.3683</v>
      </c>
      <c r="I32" s="4">
        <f t="shared" si="0"/>
        <v>0</v>
      </c>
    </row>
    <row r="33" spans="1:9" ht="15.75">
      <c r="A33" s="2">
        <v>1573</v>
      </c>
      <c r="G33" s="5">
        <f>+'Silver '!D232</f>
        <v>0.35807</v>
      </c>
      <c r="I33" s="4">
        <f t="shared" si="0"/>
        <v>0</v>
      </c>
    </row>
    <row r="34" spans="1:9" ht="15.75">
      <c r="A34" s="2">
        <v>1574</v>
      </c>
      <c r="G34" s="5">
        <f>+'Silver '!D233</f>
        <v>0.34375</v>
      </c>
      <c r="I34" s="4">
        <f t="shared" si="0"/>
        <v>0</v>
      </c>
    </row>
    <row r="35" spans="1:9" ht="15.75">
      <c r="A35" s="2">
        <v>1575</v>
      </c>
      <c r="G35" s="5">
        <f>+'Silver '!D234</f>
        <v>0.34375</v>
      </c>
      <c r="I35" s="4">
        <f t="shared" si="0"/>
        <v>0</v>
      </c>
    </row>
    <row r="36" spans="1:9" ht="15.75">
      <c r="A36" s="2">
        <v>1576</v>
      </c>
      <c r="B36" s="4">
        <v>33.3</v>
      </c>
      <c r="G36" s="5">
        <f>+'Silver '!D235</f>
        <v>0.34375</v>
      </c>
      <c r="I36" s="4">
        <f t="shared" si="0"/>
        <v>11.446874999999999</v>
      </c>
    </row>
    <row r="37" spans="1:9" ht="15.75">
      <c r="A37" s="2">
        <v>1577</v>
      </c>
      <c r="G37" s="5">
        <f>+'Silver '!D236</f>
        <v>0.34375</v>
      </c>
      <c r="I37" s="4">
        <f t="shared" si="0"/>
        <v>0</v>
      </c>
    </row>
    <row r="38" spans="1:9" ht="15.75">
      <c r="A38" s="2">
        <v>1578</v>
      </c>
      <c r="G38" s="5">
        <f>+'Silver '!D237</f>
        <v>0.34375</v>
      </c>
      <c r="I38" s="4">
        <f t="shared" si="0"/>
        <v>0</v>
      </c>
    </row>
    <row r="39" spans="1:9" ht="15.75">
      <c r="A39" s="2">
        <v>1579</v>
      </c>
      <c r="G39" s="5">
        <f>+'Silver '!D238</f>
        <v>0.34375</v>
      </c>
      <c r="I39" s="4">
        <f t="shared" si="0"/>
        <v>0</v>
      </c>
    </row>
    <row r="40" spans="1:9" ht="15.75">
      <c r="A40" s="2">
        <v>1580</v>
      </c>
      <c r="G40" s="5">
        <f>+'Silver '!D239</f>
        <v>0.34375</v>
      </c>
      <c r="I40" s="4">
        <f t="shared" si="0"/>
        <v>0</v>
      </c>
    </row>
    <row r="41" spans="1:9" ht="15.75">
      <c r="A41" s="2">
        <v>1581</v>
      </c>
      <c r="G41" s="5">
        <f>+'Silver '!D240</f>
        <v>0.34375</v>
      </c>
      <c r="I41" s="4">
        <f t="shared" si="0"/>
        <v>0</v>
      </c>
    </row>
    <row r="42" spans="1:9" ht="15.75">
      <c r="A42" s="2">
        <v>1582</v>
      </c>
      <c r="B42" s="4">
        <v>26.56</v>
      </c>
      <c r="G42" s="5">
        <f>+'Silver '!D241</f>
        <v>0.34375</v>
      </c>
      <c r="I42" s="4">
        <f t="shared" si="0"/>
        <v>9.129999999999999</v>
      </c>
    </row>
    <row r="43" spans="1:9" ht="15.75">
      <c r="A43" s="2">
        <v>1583</v>
      </c>
      <c r="B43" s="4">
        <v>28.57</v>
      </c>
      <c r="G43" s="5">
        <f>+'Silver '!D242</f>
        <v>0.34375</v>
      </c>
      <c r="I43" s="4">
        <f t="shared" si="0"/>
        <v>9.8209375</v>
      </c>
    </row>
    <row r="44" spans="1:9" ht="15.75">
      <c r="A44" s="2">
        <v>1584</v>
      </c>
      <c r="B44" s="4">
        <v>18.95</v>
      </c>
      <c r="G44" s="5">
        <f>+'Silver '!D243</f>
        <v>0.34375</v>
      </c>
      <c r="I44" s="4">
        <f t="shared" si="0"/>
        <v>6.5140625</v>
      </c>
    </row>
    <row r="45" spans="1:9" ht="15.75">
      <c r="A45" s="2">
        <v>1585</v>
      </c>
      <c r="B45" s="4">
        <v>23.53</v>
      </c>
      <c r="G45" s="5">
        <f>+'Silver '!D244</f>
        <v>0.34375</v>
      </c>
      <c r="I45" s="4">
        <f t="shared" si="0"/>
        <v>8.088437500000001</v>
      </c>
    </row>
    <row r="46" spans="1:9" ht="15.75">
      <c r="A46" s="2">
        <v>1586</v>
      </c>
      <c r="B46" s="4">
        <v>40</v>
      </c>
      <c r="G46" s="5">
        <f>+'Silver '!D245</f>
        <v>0.34375</v>
      </c>
      <c r="I46" s="4">
        <f t="shared" si="0"/>
        <v>13.75</v>
      </c>
    </row>
    <row r="47" spans="1:9" ht="15.75">
      <c r="A47" s="2">
        <v>1587</v>
      </c>
      <c r="B47" s="4">
        <v>50</v>
      </c>
      <c r="G47" s="5">
        <f>+'Silver '!D246</f>
        <v>0.34375</v>
      </c>
      <c r="I47" s="4">
        <f t="shared" si="0"/>
        <v>17.1875</v>
      </c>
    </row>
    <row r="48" spans="1:9" ht="15.75">
      <c r="A48" s="2">
        <v>1588</v>
      </c>
      <c r="G48" s="5">
        <f>+'Silver '!D247</f>
        <v>0.34375</v>
      </c>
      <c r="I48" s="4">
        <f t="shared" si="0"/>
        <v>0</v>
      </c>
    </row>
    <row r="49" spans="1:9" ht="15.75">
      <c r="A49" s="2">
        <v>1589</v>
      </c>
      <c r="G49" s="5">
        <f>+'Silver '!D248</f>
        <v>0.34375</v>
      </c>
      <c r="I49" s="4">
        <f t="shared" si="0"/>
        <v>0</v>
      </c>
    </row>
    <row r="50" spans="1:9" ht="15.75">
      <c r="A50" s="2">
        <v>1590</v>
      </c>
      <c r="G50" s="5">
        <f>+'Silver '!D249</f>
        <v>0.34375</v>
      </c>
      <c r="I50" s="4">
        <f t="shared" si="0"/>
        <v>0</v>
      </c>
    </row>
    <row r="51" spans="1:9" ht="15.75">
      <c r="A51" s="2">
        <v>1591</v>
      </c>
      <c r="B51" s="4">
        <v>40</v>
      </c>
      <c r="G51" s="5">
        <f>+'Silver '!D250</f>
        <v>0.34375</v>
      </c>
      <c r="I51" s="4">
        <f t="shared" si="0"/>
        <v>13.75</v>
      </c>
    </row>
    <row r="52" spans="1:9" ht="15.75">
      <c r="A52" s="2">
        <v>1592</v>
      </c>
      <c r="G52" s="5">
        <f>+'Silver '!D251</f>
        <v>0.34375</v>
      </c>
      <c r="I52" s="4">
        <f t="shared" si="0"/>
        <v>0</v>
      </c>
    </row>
    <row r="53" spans="1:9" ht="15.75">
      <c r="A53" s="2">
        <v>1593</v>
      </c>
      <c r="G53" s="5">
        <f>+'Silver '!D252</f>
        <v>0.34375</v>
      </c>
      <c r="I53" s="4">
        <f t="shared" si="0"/>
        <v>0</v>
      </c>
    </row>
    <row r="54" spans="1:9" ht="15.75">
      <c r="A54" s="2">
        <v>1594</v>
      </c>
      <c r="B54" s="4">
        <v>18.18</v>
      </c>
      <c r="G54" s="5">
        <f>+'Silver '!D253</f>
        <v>0.34375</v>
      </c>
      <c r="I54" s="4">
        <f t="shared" si="0"/>
        <v>6.249375</v>
      </c>
    </row>
    <row r="55" spans="1:9" ht="15.75">
      <c r="A55" s="2">
        <v>1595</v>
      </c>
      <c r="G55" s="5">
        <f>+'Silver '!D254</f>
        <v>0.33339</v>
      </c>
      <c r="I55" s="4">
        <f t="shared" si="0"/>
        <v>0</v>
      </c>
    </row>
    <row r="56" spans="1:9" ht="15.75">
      <c r="A56" s="2">
        <v>1596</v>
      </c>
      <c r="G56" s="5">
        <f>+'Silver '!D255</f>
        <v>0.32226</v>
      </c>
      <c r="I56" s="4">
        <f t="shared" si="0"/>
        <v>0</v>
      </c>
    </row>
    <row r="57" spans="1:9" ht="15.75">
      <c r="A57" s="2">
        <v>1597</v>
      </c>
      <c r="G57" s="5">
        <f>+'Silver '!D256</f>
        <v>0.32226</v>
      </c>
      <c r="I57" s="4">
        <f t="shared" si="0"/>
        <v>0</v>
      </c>
    </row>
    <row r="58" spans="1:9" ht="15.75">
      <c r="A58" s="2">
        <v>1598</v>
      </c>
      <c r="B58" s="4">
        <v>57.99</v>
      </c>
      <c r="G58" s="5">
        <f>+'Silver '!D257</f>
        <v>0.32226</v>
      </c>
      <c r="I58" s="4">
        <f t="shared" si="0"/>
        <v>18.6878574</v>
      </c>
    </row>
    <row r="59" spans="1:9" ht="15.75">
      <c r="A59" s="2">
        <v>1599</v>
      </c>
      <c r="B59" s="4">
        <v>37.35</v>
      </c>
      <c r="G59" s="5">
        <f>+'Silver '!D258</f>
        <v>0.32226</v>
      </c>
      <c r="I59" s="4">
        <f t="shared" si="0"/>
        <v>12.036411</v>
      </c>
    </row>
    <row r="60" spans="1:9" ht="15.75">
      <c r="A60" s="2">
        <v>1600</v>
      </c>
      <c r="B60" s="4">
        <v>37.55</v>
      </c>
      <c r="G60" s="5">
        <f>+'Silver '!D259</f>
        <v>0.32226</v>
      </c>
      <c r="I60" s="4">
        <f t="shared" si="0"/>
        <v>12.100862999999999</v>
      </c>
    </row>
    <row r="61" spans="1:9" ht="15.75">
      <c r="A61" s="2">
        <v>1601</v>
      </c>
      <c r="B61" s="4">
        <v>40.37</v>
      </c>
      <c r="G61" s="5">
        <f>+'Silver '!D260</f>
        <v>0.32226</v>
      </c>
      <c r="I61" s="4">
        <f t="shared" si="0"/>
        <v>13.0096362</v>
      </c>
    </row>
    <row r="62" spans="1:9" ht="15.75">
      <c r="A62" s="2">
        <v>1602</v>
      </c>
      <c r="G62" s="5">
        <f>+'Silver '!D261</f>
        <v>0.32226</v>
      </c>
      <c r="I62" s="4">
        <f t="shared" si="0"/>
        <v>0</v>
      </c>
    </row>
    <row r="63" spans="1:9" ht="15.75">
      <c r="A63" s="2">
        <v>1603</v>
      </c>
      <c r="G63" s="5">
        <f>+'Silver '!D262</f>
        <v>0.3144</v>
      </c>
      <c r="I63" s="4">
        <f t="shared" si="0"/>
        <v>0</v>
      </c>
    </row>
    <row r="64" spans="1:9" ht="15.75">
      <c r="A64" s="2">
        <v>1604</v>
      </c>
      <c r="G64" s="5">
        <f>+'Silver '!D263</f>
        <v>0.3144</v>
      </c>
      <c r="I64" s="4">
        <f t="shared" si="0"/>
        <v>0</v>
      </c>
    </row>
    <row r="65" spans="1:9" ht="15.75">
      <c r="A65" s="2">
        <v>1605</v>
      </c>
      <c r="G65" s="5">
        <f>+'Silver '!D264</f>
        <v>0.31186</v>
      </c>
      <c r="I65" s="4">
        <f t="shared" si="0"/>
        <v>0</v>
      </c>
    </row>
    <row r="66" spans="1:9" ht="15.75">
      <c r="A66" s="2">
        <v>1606</v>
      </c>
      <c r="G66" s="5">
        <f>+'Silver '!D265</f>
        <v>0.30692</v>
      </c>
      <c r="I66" s="4">
        <f t="shared" si="0"/>
        <v>0</v>
      </c>
    </row>
    <row r="67" spans="1:9" ht="15.75">
      <c r="A67" s="2">
        <v>1607</v>
      </c>
      <c r="G67" s="5">
        <f>+'Silver '!D266</f>
        <v>0.30692</v>
      </c>
      <c r="I67" s="4">
        <f t="shared" si="0"/>
        <v>0</v>
      </c>
    </row>
    <row r="68" spans="1:9" ht="15.75">
      <c r="A68" s="2">
        <v>1608</v>
      </c>
      <c r="G68" s="5">
        <f>+'Silver '!D267</f>
        <v>0.30692</v>
      </c>
      <c r="I68" s="4">
        <f t="shared" si="0"/>
        <v>0</v>
      </c>
    </row>
    <row r="69" spans="1:9" ht="15.75">
      <c r="A69" s="2">
        <v>1609</v>
      </c>
      <c r="G69" s="5">
        <f>+'Silver '!D268</f>
        <v>0.30692</v>
      </c>
      <c r="I69" s="4">
        <f t="shared" si="0"/>
        <v>0</v>
      </c>
    </row>
    <row r="70" spans="1:9" ht="15.75">
      <c r="A70" s="2">
        <v>1610</v>
      </c>
      <c r="G70" s="5">
        <f>+'Silver '!D269</f>
        <v>0.30692</v>
      </c>
      <c r="I70" s="4">
        <f t="shared" si="0"/>
        <v>0</v>
      </c>
    </row>
    <row r="71" spans="1:9" ht="15.75">
      <c r="A71" s="2">
        <v>1611</v>
      </c>
      <c r="G71" s="5">
        <f>+'Silver '!D270</f>
        <v>0.30692</v>
      </c>
      <c r="I71" s="4">
        <f t="shared" si="0"/>
        <v>0</v>
      </c>
    </row>
    <row r="72" spans="1:9" ht="15.75">
      <c r="A72" s="2">
        <v>1612</v>
      </c>
      <c r="G72" s="5">
        <f>+'Silver '!D271</f>
        <v>0.30692</v>
      </c>
      <c r="I72" s="4">
        <f t="shared" si="0"/>
        <v>0</v>
      </c>
    </row>
    <row r="73" spans="1:9" ht="15.75">
      <c r="A73" s="2">
        <v>1613</v>
      </c>
      <c r="G73" s="5">
        <f>+'Silver '!D272</f>
        <v>0.30692</v>
      </c>
      <c r="I73" s="4">
        <f t="shared" si="0"/>
        <v>0</v>
      </c>
    </row>
    <row r="74" spans="1:9" ht="15.75">
      <c r="A74" s="2">
        <v>1614</v>
      </c>
      <c r="G74" s="5">
        <f>+'Silver '!D273</f>
        <v>0.30692</v>
      </c>
      <c r="I74" s="4">
        <f t="shared" si="0"/>
        <v>0</v>
      </c>
    </row>
    <row r="75" spans="1:9" ht="15.75">
      <c r="A75" s="2">
        <v>1615</v>
      </c>
      <c r="G75" s="5">
        <f>+'Silver '!D274</f>
        <v>0.3033</v>
      </c>
      <c r="I75" s="4">
        <f t="shared" si="0"/>
        <v>0</v>
      </c>
    </row>
    <row r="76" spans="1:9" ht="15.75">
      <c r="A76" s="2">
        <v>1616</v>
      </c>
      <c r="G76" s="5">
        <f>+'Silver '!D275</f>
        <v>0.29978</v>
      </c>
      <c r="I76" s="4">
        <f aca="true" t="shared" si="1" ref="I76:I139">+G76*B76</f>
        <v>0</v>
      </c>
    </row>
    <row r="77" spans="1:9" ht="15.75">
      <c r="A77" s="2">
        <v>1617</v>
      </c>
      <c r="G77" s="5">
        <f>+'Silver '!D276</f>
        <v>0.28645</v>
      </c>
      <c r="I77" s="4">
        <f t="shared" si="1"/>
        <v>0</v>
      </c>
    </row>
    <row r="78" spans="1:9" ht="15.75">
      <c r="A78" s="2">
        <v>1618</v>
      </c>
      <c r="B78" s="4">
        <v>33.33</v>
      </c>
      <c r="G78" s="5">
        <f>+'Silver '!D277</f>
        <v>0.28645</v>
      </c>
      <c r="I78" s="4">
        <f t="shared" si="1"/>
        <v>9.547378499999999</v>
      </c>
    </row>
    <row r="79" spans="1:9" ht="15.75">
      <c r="A79" s="2">
        <v>1619</v>
      </c>
      <c r="B79" s="4">
        <v>40</v>
      </c>
      <c r="G79" s="5">
        <f>+'Silver '!D278</f>
        <v>0</v>
      </c>
      <c r="I79" s="4">
        <f t="shared" si="1"/>
        <v>0</v>
      </c>
    </row>
    <row r="80" spans="1:9" ht="15.75">
      <c r="A80" s="2">
        <v>1620</v>
      </c>
      <c r="G80" s="5">
        <f>+'Silver '!D279</f>
        <v>0</v>
      </c>
      <c r="I80" s="4">
        <f t="shared" si="1"/>
        <v>0</v>
      </c>
    </row>
    <row r="81" spans="1:9" ht="15.75">
      <c r="A81" s="2">
        <v>1621</v>
      </c>
      <c r="G81" s="5">
        <f>+'Silver '!D280</f>
        <v>0</v>
      </c>
      <c r="I81" s="4">
        <f t="shared" si="1"/>
        <v>0</v>
      </c>
    </row>
    <row r="82" spans="1:9" ht="15.75">
      <c r="A82" s="2">
        <v>1622</v>
      </c>
      <c r="G82" s="5">
        <f>+'Silver '!D281</f>
        <v>0</v>
      </c>
      <c r="I82" s="4">
        <f t="shared" si="1"/>
        <v>0</v>
      </c>
    </row>
    <row r="83" spans="1:9" ht="15.75">
      <c r="A83" s="2">
        <v>1623</v>
      </c>
      <c r="G83" s="5">
        <f>+'Silver '!D282</f>
        <v>0</v>
      </c>
      <c r="I83" s="4">
        <f t="shared" si="1"/>
        <v>0</v>
      </c>
    </row>
    <row r="84" spans="1:9" ht="15.75">
      <c r="A84" s="2">
        <v>1624</v>
      </c>
      <c r="B84" s="4">
        <v>300</v>
      </c>
      <c r="G84" s="5">
        <f>+'Silver '!D283</f>
        <v>0.2852</v>
      </c>
      <c r="I84" s="4">
        <f t="shared" si="1"/>
        <v>85.56</v>
      </c>
    </row>
    <row r="85" spans="1:9" ht="15.75">
      <c r="A85" s="2">
        <v>1625</v>
      </c>
      <c r="G85" s="5">
        <f>+'Silver '!D284</f>
        <v>0.2852</v>
      </c>
      <c r="I85" s="4">
        <f t="shared" si="1"/>
        <v>0</v>
      </c>
    </row>
    <row r="86" spans="1:9" ht="15.75">
      <c r="A86" s="2">
        <v>1626</v>
      </c>
      <c r="B86" s="4">
        <v>50</v>
      </c>
      <c r="G86" s="5">
        <f>+'Silver '!D285</f>
        <v>0.279</v>
      </c>
      <c r="I86" s="4">
        <f t="shared" si="1"/>
        <v>13.950000000000001</v>
      </c>
    </row>
    <row r="87" spans="1:9" ht="15.75">
      <c r="A87" s="2">
        <v>1627</v>
      </c>
      <c r="B87" s="4">
        <v>60</v>
      </c>
      <c r="G87" s="5">
        <f>+'Silver '!D286</f>
        <v>0.279</v>
      </c>
      <c r="I87" s="4">
        <f t="shared" si="1"/>
        <v>16.740000000000002</v>
      </c>
    </row>
    <row r="88" spans="1:9" ht="15.75">
      <c r="A88" s="2">
        <v>1628</v>
      </c>
      <c r="B88" s="4">
        <v>37.5</v>
      </c>
      <c r="G88" s="5">
        <f>+'Silver '!D287</f>
        <v>0.28053</v>
      </c>
      <c r="I88" s="4">
        <f t="shared" si="1"/>
        <v>10.519875</v>
      </c>
    </row>
    <row r="89" spans="1:9" ht="15.75">
      <c r="A89" s="2">
        <v>1629</v>
      </c>
      <c r="G89" s="5">
        <f>+'Silver '!D288</f>
        <v>0.28053</v>
      </c>
      <c r="I89" s="4">
        <f t="shared" si="1"/>
        <v>0</v>
      </c>
    </row>
    <row r="90" spans="1:9" ht="15.75">
      <c r="A90" s="2">
        <v>1630</v>
      </c>
      <c r="G90" s="5">
        <f>+'Silver '!D289</f>
        <v>0.28053</v>
      </c>
      <c r="I90" s="4">
        <f t="shared" si="1"/>
        <v>0</v>
      </c>
    </row>
    <row r="91" spans="1:9" ht="15.75">
      <c r="A91" s="2">
        <v>1631</v>
      </c>
      <c r="B91" s="4">
        <v>59.42</v>
      </c>
      <c r="G91" s="5">
        <f>+'Silver '!D290</f>
        <v>0.28053</v>
      </c>
      <c r="I91" s="4">
        <f t="shared" si="1"/>
        <v>16.6690926</v>
      </c>
    </row>
    <row r="92" spans="1:9" ht="15.75">
      <c r="A92" s="2">
        <v>1632</v>
      </c>
      <c r="B92" s="4">
        <v>50</v>
      </c>
      <c r="G92" s="5">
        <f>+'Silver '!D291</f>
        <v>0.28053</v>
      </c>
      <c r="I92" s="4">
        <f t="shared" si="1"/>
        <v>14.0265</v>
      </c>
    </row>
    <row r="93" spans="1:9" ht="15.75">
      <c r="A93" s="2">
        <v>1633</v>
      </c>
      <c r="B93" s="4">
        <v>42.86</v>
      </c>
      <c r="G93" s="5">
        <f>+'Silver '!D292</f>
        <v>0.28053</v>
      </c>
      <c r="I93" s="4">
        <f t="shared" si="1"/>
        <v>12.0235158</v>
      </c>
    </row>
    <row r="94" spans="1:9" ht="15.75">
      <c r="A94" s="2">
        <v>1634</v>
      </c>
      <c r="B94" s="4">
        <v>46.71</v>
      </c>
      <c r="G94" s="5">
        <f>+'Silver '!D293</f>
        <v>0.28053</v>
      </c>
      <c r="I94" s="4">
        <f t="shared" si="1"/>
        <v>13.103556300000001</v>
      </c>
    </row>
    <row r="95" spans="1:9" ht="15.75">
      <c r="A95" s="2">
        <v>1635</v>
      </c>
      <c r="B95" s="4">
        <v>46.78</v>
      </c>
      <c r="G95" s="5">
        <f>+'Silver '!D294</f>
        <v>0.279</v>
      </c>
      <c r="I95" s="4">
        <f t="shared" si="1"/>
        <v>13.051620000000002</v>
      </c>
    </row>
    <row r="96" spans="1:9" ht="15.75">
      <c r="A96" s="2">
        <v>1636</v>
      </c>
      <c r="B96" s="4">
        <v>54.55</v>
      </c>
      <c r="G96" s="5">
        <f>+'Silver '!D295</f>
        <v>0.276</v>
      </c>
      <c r="I96" s="4">
        <f t="shared" si="1"/>
        <v>15.0558</v>
      </c>
    </row>
    <row r="97" spans="1:9" ht="15.75">
      <c r="A97" s="2">
        <v>1637</v>
      </c>
      <c r="B97" s="4">
        <v>60</v>
      </c>
      <c r="G97" s="5">
        <f>+'Silver '!D296</f>
        <v>0.276</v>
      </c>
      <c r="I97" s="4">
        <f t="shared" si="1"/>
        <v>16.560000000000002</v>
      </c>
    </row>
    <row r="98" spans="1:9" ht="15.75">
      <c r="A98" s="2">
        <v>1638</v>
      </c>
      <c r="B98" s="4">
        <v>68.76</v>
      </c>
      <c r="G98" s="5">
        <f>+'Silver '!D297</f>
        <v>0.276</v>
      </c>
      <c r="I98" s="4">
        <f t="shared" si="1"/>
        <v>18.977760000000004</v>
      </c>
    </row>
    <row r="99" spans="1:9" ht="15.75">
      <c r="A99" s="2">
        <v>1639</v>
      </c>
      <c r="B99" s="4">
        <v>66.12</v>
      </c>
      <c r="G99" s="5">
        <f>+'Silver '!D298</f>
        <v>0.276</v>
      </c>
      <c r="I99" s="4">
        <f t="shared" si="1"/>
        <v>18.24912</v>
      </c>
    </row>
    <row r="100" spans="1:9" ht="15.75">
      <c r="A100" s="2">
        <v>1640</v>
      </c>
      <c r="B100" s="4">
        <v>54.55</v>
      </c>
      <c r="G100" s="5">
        <f>+'Silver '!D299</f>
        <v>0.276</v>
      </c>
      <c r="I100" s="4">
        <f t="shared" si="1"/>
        <v>15.0558</v>
      </c>
    </row>
    <row r="101" spans="1:9" ht="15.75">
      <c r="A101" s="2">
        <v>1641</v>
      </c>
      <c r="B101" s="4">
        <v>37.5</v>
      </c>
      <c r="G101" s="5">
        <f>+'Silver '!D300</f>
        <v>0.276</v>
      </c>
      <c r="I101" s="4">
        <f t="shared" si="1"/>
        <v>10.350000000000001</v>
      </c>
    </row>
    <row r="102" spans="1:9" ht="15.75">
      <c r="A102" s="2">
        <v>1642</v>
      </c>
      <c r="B102" s="4">
        <v>42.86</v>
      </c>
      <c r="G102" s="5">
        <f>+'Silver '!D301</f>
        <v>0.276</v>
      </c>
      <c r="I102" s="4">
        <f t="shared" si="1"/>
        <v>11.829360000000001</v>
      </c>
    </row>
    <row r="103" spans="1:9" ht="15.75">
      <c r="A103" s="2">
        <v>1643</v>
      </c>
      <c r="B103" s="4">
        <v>37.5</v>
      </c>
      <c r="G103" s="5">
        <f>+'Silver '!D302</f>
        <v>0.276</v>
      </c>
      <c r="I103" s="4">
        <f t="shared" si="1"/>
        <v>10.350000000000001</v>
      </c>
    </row>
    <row r="104" spans="1:9" ht="15.75">
      <c r="A104" s="2">
        <v>1644</v>
      </c>
      <c r="B104" s="4">
        <v>50</v>
      </c>
      <c r="G104" s="5">
        <f>+'Silver '!D303</f>
        <v>0.276</v>
      </c>
      <c r="I104" s="4">
        <f t="shared" si="1"/>
        <v>13.8</v>
      </c>
    </row>
    <row r="105" spans="1:9" ht="15.75">
      <c r="A105" s="2">
        <v>1645</v>
      </c>
      <c r="G105" s="5">
        <f>+'Silver '!D304</f>
        <v>0.276</v>
      </c>
      <c r="I105" s="4">
        <f t="shared" si="1"/>
        <v>0</v>
      </c>
    </row>
    <row r="106" spans="1:9" ht="15.75">
      <c r="A106" s="2">
        <v>1646</v>
      </c>
      <c r="G106" s="5">
        <f>+'Silver '!D305</f>
        <v>0.276</v>
      </c>
      <c r="I106" s="4">
        <f t="shared" si="1"/>
        <v>0</v>
      </c>
    </row>
    <row r="107" spans="1:9" ht="15.75">
      <c r="A107" s="2">
        <v>1647</v>
      </c>
      <c r="G107" s="5">
        <f>+'Silver '!D306</f>
        <v>0.276</v>
      </c>
      <c r="I107" s="4">
        <f t="shared" si="1"/>
        <v>0</v>
      </c>
    </row>
    <row r="108" spans="1:9" ht="15.75">
      <c r="A108" s="2">
        <v>1648</v>
      </c>
      <c r="B108" s="4">
        <v>42.86</v>
      </c>
      <c r="G108" s="5">
        <f>+'Silver '!D307</f>
        <v>0.276</v>
      </c>
      <c r="I108" s="4">
        <f t="shared" si="1"/>
        <v>11.829360000000001</v>
      </c>
    </row>
    <row r="109" spans="1:9" ht="15.75">
      <c r="A109" s="2">
        <v>1649</v>
      </c>
      <c r="B109" s="4">
        <v>50</v>
      </c>
      <c r="G109" s="5">
        <f>+'Silver '!D308</f>
        <v>0.276</v>
      </c>
      <c r="I109" s="4">
        <f t="shared" si="1"/>
        <v>13.8</v>
      </c>
    </row>
    <row r="110" spans="1:9" ht="15.75">
      <c r="A110" s="2">
        <v>1650</v>
      </c>
      <c r="G110" s="5">
        <f>+'Silver '!D309</f>
        <v>0.27307</v>
      </c>
      <c r="I110" s="4">
        <f t="shared" si="1"/>
        <v>0</v>
      </c>
    </row>
    <row r="111" spans="1:9" ht="15.75">
      <c r="A111" s="2">
        <v>1651</v>
      </c>
      <c r="B111" s="4">
        <v>37.5</v>
      </c>
      <c r="G111" s="5">
        <f>+'Silver '!D310</f>
        <v>0.27307</v>
      </c>
      <c r="I111" s="4">
        <f t="shared" si="1"/>
        <v>10.240124999999999</v>
      </c>
    </row>
    <row r="112" spans="1:9" ht="15.75">
      <c r="A112" s="2">
        <v>1652</v>
      </c>
      <c r="B112" s="4">
        <v>37.5</v>
      </c>
      <c r="G112" s="5">
        <f>+'Silver '!D311</f>
        <v>0.27307</v>
      </c>
      <c r="I112" s="4">
        <f t="shared" si="1"/>
        <v>10.240124999999999</v>
      </c>
    </row>
    <row r="113" spans="1:9" ht="15.75">
      <c r="A113" s="2">
        <v>1653</v>
      </c>
      <c r="B113" s="4">
        <v>37.5</v>
      </c>
      <c r="G113" s="5">
        <f>+'Silver '!D312</f>
        <v>0.27307</v>
      </c>
      <c r="I113" s="4">
        <f t="shared" si="1"/>
        <v>10.240124999999999</v>
      </c>
    </row>
    <row r="114" spans="1:9" ht="15.75">
      <c r="A114" s="2">
        <v>1654</v>
      </c>
      <c r="B114" s="4">
        <v>42.86</v>
      </c>
      <c r="G114" s="5">
        <f>+'Silver '!D313</f>
        <v>0.27307</v>
      </c>
      <c r="I114" s="4">
        <f t="shared" si="1"/>
        <v>11.703780199999999</v>
      </c>
    </row>
    <row r="115" spans="1:9" ht="15.75">
      <c r="A115" s="2">
        <v>1655</v>
      </c>
      <c r="B115" s="4">
        <v>48.13</v>
      </c>
      <c r="G115" s="5">
        <f>+'Silver '!D314</f>
        <v>0.27307</v>
      </c>
      <c r="I115" s="4">
        <f t="shared" si="1"/>
        <v>13.142859099999999</v>
      </c>
    </row>
    <row r="116" spans="1:9" ht="15.75">
      <c r="A116" s="2">
        <v>1656</v>
      </c>
      <c r="G116" s="5">
        <f>+'Silver '!D315</f>
        <v>0.27307</v>
      </c>
      <c r="I116" s="4">
        <f t="shared" si="1"/>
        <v>0</v>
      </c>
    </row>
    <row r="117" spans="1:9" ht="15.75">
      <c r="A117" s="2">
        <v>1657</v>
      </c>
      <c r="B117" s="4">
        <v>30</v>
      </c>
      <c r="G117" s="5">
        <f>+'Silver '!D316</f>
        <v>0.276</v>
      </c>
      <c r="I117" s="4">
        <f t="shared" si="1"/>
        <v>8.280000000000001</v>
      </c>
    </row>
    <row r="118" spans="1:9" ht="15.75">
      <c r="A118" s="2">
        <v>1658</v>
      </c>
      <c r="B118" s="4">
        <v>27.27</v>
      </c>
      <c r="G118" s="5">
        <f>+'Silver '!D317</f>
        <v>0.276</v>
      </c>
      <c r="I118" s="4">
        <f t="shared" si="1"/>
        <v>7.5265200000000005</v>
      </c>
    </row>
    <row r="119" spans="1:9" ht="15.75">
      <c r="A119" s="2">
        <v>1659</v>
      </c>
      <c r="G119" s="5">
        <f>+'Silver '!D318</f>
        <v>0.27116</v>
      </c>
      <c r="I119" s="4">
        <f t="shared" si="1"/>
        <v>0</v>
      </c>
    </row>
    <row r="120" spans="1:9" ht="15.75">
      <c r="A120" s="2">
        <v>1660</v>
      </c>
      <c r="B120" s="4">
        <v>30</v>
      </c>
      <c r="G120" s="5">
        <f>+'Silver '!D319</f>
        <v>0.27116</v>
      </c>
      <c r="I120" s="4">
        <f t="shared" si="1"/>
        <v>8.1348</v>
      </c>
    </row>
    <row r="121" spans="1:9" ht="15.75">
      <c r="A121" s="2">
        <v>1661</v>
      </c>
      <c r="G121" s="5">
        <f>+'Silver '!D320</f>
        <v>0.27116</v>
      </c>
      <c r="I121" s="4">
        <f t="shared" si="1"/>
        <v>0</v>
      </c>
    </row>
    <row r="122" spans="1:9" ht="15.75">
      <c r="A122" s="2">
        <v>1662</v>
      </c>
      <c r="B122" s="4">
        <v>30.17</v>
      </c>
      <c r="G122" s="5">
        <f>+'Silver '!D321</f>
        <v>0.27116</v>
      </c>
      <c r="I122" s="4">
        <f t="shared" si="1"/>
        <v>8.1808972</v>
      </c>
    </row>
    <row r="123" spans="1:9" ht="15.75">
      <c r="A123" s="2">
        <v>1663</v>
      </c>
      <c r="G123" s="5">
        <f>+'Silver '!D322</f>
        <v>0.26686</v>
      </c>
      <c r="I123" s="4">
        <f t="shared" si="1"/>
        <v>0</v>
      </c>
    </row>
    <row r="124" spans="1:9" ht="15.75">
      <c r="A124" s="2">
        <v>1664</v>
      </c>
      <c r="B124" s="4">
        <v>35.63</v>
      </c>
      <c r="G124" s="5">
        <f>+'Silver '!D323</f>
        <v>0.26545</v>
      </c>
      <c r="I124" s="4">
        <f t="shared" si="1"/>
        <v>9.457983500000001</v>
      </c>
    </row>
    <row r="125" spans="1:9" ht="15.75">
      <c r="A125" s="2">
        <v>1665</v>
      </c>
      <c r="B125" s="4">
        <v>43.44</v>
      </c>
      <c r="G125" s="5">
        <f>+'Silver '!D324</f>
        <v>0.26269</v>
      </c>
      <c r="I125" s="4">
        <f t="shared" si="1"/>
        <v>11.411253599999998</v>
      </c>
    </row>
    <row r="126" spans="1:9" ht="15.75">
      <c r="A126" s="2">
        <v>1666</v>
      </c>
      <c r="B126" s="4">
        <v>42.86</v>
      </c>
      <c r="G126" s="5">
        <f>+'Silver '!D325</f>
        <v>0.26269</v>
      </c>
      <c r="I126" s="4">
        <f t="shared" si="1"/>
        <v>11.2588934</v>
      </c>
    </row>
    <row r="127" spans="1:9" ht="15.75">
      <c r="A127" s="2">
        <v>1667</v>
      </c>
      <c r="B127" s="4">
        <v>50</v>
      </c>
      <c r="G127" s="5">
        <f>+'Silver '!D326</f>
        <v>0.25865</v>
      </c>
      <c r="I127" s="4">
        <f t="shared" si="1"/>
        <v>12.9325</v>
      </c>
    </row>
    <row r="128" spans="1:9" ht="15.75">
      <c r="A128" s="2">
        <v>1668</v>
      </c>
      <c r="G128" s="5">
        <f>+'Silver '!D327</f>
        <v>0.25865</v>
      </c>
      <c r="I128" s="4">
        <f t="shared" si="1"/>
        <v>0</v>
      </c>
    </row>
    <row r="129" spans="1:9" ht="15.75">
      <c r="A129" s="2">
        <v>1669</v>
      </c>
      <c r="B129" s="4">
        <v>27.27</v>
      </c>
      <c r="G129" s="5">
        <f>+'Silver '!D328</f>
        <v>0.25865</v>
      </c>
      <c r="I129" s="4">
        <f t="shared" si="1"/>
        <v>7.0533855</v>
      </c>
    </row>
    <row r="130" spans="1:9" ht="15.75">
      <c r="A130" s="2">
        <v>1670</v>
      </c>
      <c r="B130" s="4">
        <v>35.85</v>
      </c>
      <c r="G130" s="5">
        <f>+'Silver '!D329</f>
        <v>0.25865</v>
      </c>
      <c r="I130" s="4">
        <f t="shared" si="1"/>
        <v>9.2726025</v>
      </c>
    </row>
    <row r="131" spans="1:9" ht="15.75">
      <c r="A131" s="2">
        <v>1671</v>
      </c>
      <c r="B131" s="4">
        <v>37.5</v>
      </c>
      <c r="G131" s="5">
        <f>+'Silver '!D330</f>
        <v>0.25865</v>
      </c>
      <c r="I131" s="4">
        <f t="shared" si="1"/>
        <v>9.699375</v>
      </c>
    </row>
    <row r="132" spans="1:9" ht="15.75">
      <c r="A132" s="2">
        <v>1672</v>
      </c>
      <c r="B132" s="4">
        <v>25</v>
      </c>
      <c r="G132" s="5">
        <f>+'Silver '!D331</f>
        <v>0.25865</v>
      </c>
      <c r="I132" s="4">
        <f t="shared" si="1"/>
        <v>6.46625</v>
      </c>
    </row>
    <row r="133" spans="1:9" ht="15.75">
      <c r="A133" s="2">
        <v>1673</v>
      </c>
      <c r="B133" s="4">
        <v>24.9</v>
      </c>
      <c r="G133" s="5">
        <f>+'Silver '!D332</f>
        <v>0.25865</v>
      </c>
      <c r="I133" s="4">
        <f t="shared" si="1"/>
        <v>6.440384999999999</v>
      </c>
    </row>
    <row r="134" spans="1:9" ht="15.75">
      <c r="A134" s="2">
        <v>1674</v>
      </c>
      <c r="G134" s="5">
        <f>+'Silver '!D333</f>
        <v>0.25733</v>
      </c>
      <c r="I134" s="4">
        <f t="shared" si="1"/>
        <v>0</v>
      </c>
    </row>
    <row r="135" spans="1:9" ht="15.75">
      <c r="A135" s="2">
        <v>1675</v>
      </c>
      <c r="B135" s="4">
        <v>23.41</v>
      </c>
      <c r="G135" s="5">
        <f>+'Silver '!D334</f>
        <v>0.25473</v>
      </c>
      <c r="I135" s="4">
        <f t="shared" si="1"/>
        <v>5.9632293</v>
      </c>
    </row>
    <row r="136" spans="1:9" ht="15.75">
      <c r="A136" s="2">
        <v>1676</v>
      </c>
      <c r="B136" s="4">
        <v>27.27</v>
      </c>
      <c r="G136" s="5">
        <f>+'Silver '!D335</f>
        <v>0.24724</v>
      </c>
      <c r="I136" s="4">
        <f t="shared" si="1"/>
        <v>6.742234799999999</v>
      </c>
    </row>
    <row r="137" spans="1:9" ht="15.75">
      <c r="A137" s="2">
        <v>1677</v>
      </c>
      <c r="G137" s="5">
        <f>+'Silver '!D336</f>
        <v>0.24724</v>
      </c>
      <c r="I137" s="4">
        <f t="shared" si="1"/>
        <v>0</v>
      </c>
    </row>
    <row r="138" spans="1:9" ht="15.75">
      <c r="A138" s="2">
        <v>1678</v>
      </c>
      <c r="B138" s="4">
        <v>30</v>
      </c>
      <c r="G138" s="5">
        <f>+'Silver '!D337</f>
        <v>0.24724</v>
      </c>
      <c r="I138" s="4">
        <f t="shared" si="1"/>
        <v>7.417199999999999</v>
      </c>
    </row>
    <row r="139" spans="1:9" ht="15.75">
      <c r="A139" s="2">
        <v>1679</v>
      </c>
      <c r="G139" s="5">
        <f>+'Silver '!D338</f>
        <v>0.24724</v>
      </c>
      <c r="I139" s="4">
        <f t="shared" si="1"/>
        <v>0</v>
      </c>
    </row>
    <row r="140" spans="1:9" ht="15.75">
      <c r="A140" s="2">
        <v>1680</v>
      </c>
      <c r="G140" s="5">
        <f>+'Silver '!D339</f>
        <v>0.24724</v>
      </c>
      <c r="I140" s="4">
        <f aca="true" t="shared" si="2" ref="I140:I178">+G140*B140</f>
        <v>0</v>
      </c>
    </row>
    <row r="141" spans="1:9" ht="15.75">
      <c r="A141" s="2">
        <v>1681</v>
      </c>
      <c r="G141" s="5">
        <f>+'Silver '!D340</f>
        <v>0.24724</v>
      </c>
      <c r="I141" s="4">
        <f t="shared" si="2"/>
        <v>0</v>
      </c>
    </row>
    <row r="142" spans="1:9" ht="15.75">
      <c r="A142" s="2">
        <v>1682</v>
      </c>
      <c r="B142" s="4">
        <v>33.33</v>
      </c>
      <c r="G142" s="5">
        <f>+'Silver '!D341</f>
        <v>0.24724</v>
      </c>
      <c r="I142" s="4">
        <f t="shared" si="2"/>
        <v>8.2405092</v>
      </c>
    </row>
    <row r="143" spans="1:9" ht="15.75">
      <c r="A143" s="2">
        <v>1683</v>
      </c>
      <c r="B143" s="4">
        <v>23.08</v>
      </c>
      <c r="G143" s="5">
        <f>+'Silver '!D342</f>
        <v>0.24017</v>
      </c>
      <c r="I143" s="4">
        <f t="shared" si="2"/>
        <v>5.5431235999999995</v>
      </c>
    </row>
    <row r="144" spans="1:9" ht="15.75">
      <c r="A144" s="2">
        <v>1684</v>
      </c>
      <c r="G144" s="5">
        <f>+'Silver '!D343</f>
        <v>0.24017</v>
      </c>
      <c r="I144" s="4">
        <f t="shared" si="2"/>
        <v>0</v>
      </c>
    </row>
    <row r="145" spans="1:9" ht="15.75">
      <c r="A145" s="2">
        <v>1685</v>
      </c>
      <c r="G145" s="5">
        <f>+'Silver '!D344</f>
        <v>0.24017</v>
      </c>
      <c r="I145" s="4">
        <f t="shared" si="2"/>
        <v>0</v>
      </c>
    </row>
    <row r="146" spans="1:9" ht="15.75">
      <c r="A146" s="2">
        <v>1686</v>
      </c>
      <c r="G146" s="5">
        <f>+'Silver '!D345</f>
        <v>0.24017</v>
      </c>
      <c r="I146" s="4">
        <f t="shared" si="2"/>
        <v>0</v>
      </c>
    </row>
    <row r="147" spans="1:9" ht="15.75">
      <c r="A147" s="2">
        <v>1687</v>
      </c>
      <c r="G147" s="5">
        <f>+'Silver '!D346</f>
        <v>0.24017</v>
      </c>
      <c r="I147" s="4">
        <f t="shared" si="2"/>
        <v>0</v>
      </c>
    </row>
    <row r="148" spans="1:9" ht="15.75">
      <c r="A148" s="2">
        <v>1688</v>
      </c>
      <c r="G148" s="5">
        <f>+'Silver '!D347</f>
        <v>0.24017</v>
      </c>
      <c r="I148" s="4">
        <f t="shared" si="2"/>
        <v>0</v>
      </c>
    </row>
    <row r="149" spans="1:9" ht="15.75">
      <c r="A149" s="2">
        <v>1689</v>
      </c>
      <c r="G149" s="5">
        <f>+'Silver '!D348</f>
        <v>0.24017</v>
      </c>
      <c r="I149" s="4">
        <f t="shared" si="2"/>
        <v>0</v>
      </c>
    </row>
    <row r="150" spans="1:9" ht="15.75">
      <c r="A150" s="2">
        <v>1690</v>
      </c>
      <c r="G150" s="5">
        <f>+'Silver '!D349</f>
        <v>0.24017</v>
      </c>
      <c r="I150" s="4">
        <f t="shared" si="2"/>
        <v>0</v>
      </c>
    </row>
    <row r="151" spans="1:9" ht="15.75">
      <c r="A151" s="2">
        <v>1691</v>
      </c>
      <c r="G151" s="5">
        <f>+'Silver '!D350</f>
        <v>0.21015</v>
      </c>
      <c r="I151" s="4">
        <f t="shared" si="2"/>
        <v>0</v>
      </c>
    </row>
    <row r="152" spans="1:9" ht="15.75">
      <c r="A152" s="2">
        <v>1692</v>
      </c>
      <c r="G152" s="5">
        <f>+'Silver '!D351</f>
        <v>0.21015</v>
      </c>
      <c r="I152" s="4">
        <f t="shared" si="2"/>
        <v>0</v>
      </c>
    </row>
    <row r="153" spans="1:9" ht="15.75">
      <c r="A153" s="2">
        <v>1693</v>
      </c>
      <c r="G153" s="5">
        <f>+'Silver '!D352</f>
        <v>0.21015</v>
      </c>
      <c r="I153" s="4">
        <f t="shared" si="2"/>
        <v>0</v>
      </c>
    </row>
    <row r="154" spans="1:9" ht="15.75">
      <c r="A154" s="2">
        <v>1694</v>
      </c>
      <c r="G154" s="5">
        <f>+'Silver '!D353</f>
        <v>0.21015</v>
      </c>
      <c r="I154" s="4">
        <f t="shared" si="2"/>
        <v>0</v>
      </c>
    </row>
    <row r="155" spans="1:9" ht="15.75">
      <c r="A155" s="2">
        <v>1695</v>
      </c>
      <c r="G155" s="5">
        <f>+'Silver '!D354</f>
        <v>0.21015</v>
      </c>
      <c r="I155" s="4">
        <f t="shared" si="2"/>
        <v>0</v>
      </c>
    </row>
    <row r="156" spans="1:9" ht="15.75">
      <c r="A156" s="2">
        <v>1696</v>
      </c>
      <c r="G156" s="5">
        <f>+'Silver '!D355</f>
        <v>0.21015</v>
      </c>
      <c r="I156" s="4">
        <f t="shared" si="2"/>
        <v>0</v>
      </c>
    </row>
    <row r="157" spans="1:9" ht="15.75">
      <c r="A157" s="2">
        <v>1697</v>
      </c>
      <c r="B157" s="4">
        <v>40</v>
      </c>
      <c r="G157" s="5">
        <f>+'Silver '!D356</f>
        <v>0.21015</v>
      </c>
      <c r="I157" s="4">
        <f t="shared" si="2"/>
        <v>8.406</v>
      </c>
    </row>
    <row r="158" spans="1:9" ht="15.75">
      <c r="A158" s="2">
        <v>1698</v>
      </c>
      <c r="G158" s="5">
        <f>+'Silver '!D357</f>
        <v>0.21015</v>
      </c>
      <c r="I158" s="4">
        <f t="shared" si="2"/>
        <v>0</v>
      </c>
    </row>
    <row r="159" spans="1:9" ht="15.75">
      <c r="A159" s="2">
        <v>1699</v>
      </c>
      <c r="B159" s="4">
        <v>42.86</v>
      </c>
      <c r="G159" s="5">
        <f>+'Silver '!D358</f>
        <v>0.21015</v>
      </c>
      <c r="I159" s="4">
        <f t="shared" si="2"/>
        <v>9.007029</v>
      </c>
    </row>
    <row r="160" spans="1:9" ht="15.75">
      <c r="A160" s="2">
        <v>1700</v>
      </c>
      <c r="B160" s="4">
        <v>54.55</v>
      </c>
      <c r="G160" s="5">
        <f>+'Silver '!D359</f>
        <v>0.21015</v>
      </c>
      <c r="I160" s="4">
        <f t="shared" si="2"/>
        <v>11.463682499999999</v>
      </c>
    </row>
    <row r="161" spans="1:9" ht="15.75">
      <c r="A161" s="2">
        <v>1701</v>
      </c>
      <c r="B161" s="4">
        <v>66.67</v>
      </c>
      <c r="G161" s="5">
        <f>+'Silver '!D360</f>
        <v>0.21015</v>
      </c>
      <c r="I161" s="4">
        <f t="shared" si="2"/>
        <v>14.0107005</v>
      </c>
    </row>
    <row r="162" spans="1:9" ht="15.75">
      <c r="A162" s="2">
        <v>1702</v>
      </c>
      <c r="G162" s="5">
        <f>+'Silver '!D361</f>
        <v>0.21015</v>
      </c>
      <c r="I162" s="4">
        <f t="shared" si="2"/>
        <v>0</v>
      </c>
    </row>
    <row r="163" spans="1:9" ht="15.75">
      <c r="A163" s="2">
        <v>1703</v>
      </c>
      <c r="G163" s="5">
        <f>+'Silver '!D362</f>
        <v>0.21015</v>
      </c>
      <c r="I163" s="4">
        <f t="shared" si="2"/>
        <v>0</v>
      </c>
    </row>
    <row r="164" spans="1:9" ht="15.75">
      <c r="A164" s="2">
        <v>1704</v>
      </c>
      <c r="G164" s="5">
        <f>+'Silver '!D363</f>
        <v>0.21015</v>
      </c>
      <c r="I164" s="4">
        <f t="shared" si="2"/>
        <v>0</v>
      </c>
    </row>
    <row r="165" spans="1:9" ht="15.75">
      <c r="A165" s="2">
        <v>1705</v>
      </c>
      <c r="G165" s="5">
        <f>+'Silver '!D364</f>
        <v>0.21015</v>
      </c>
      <c r="I165" s="4">
        <f t="shared" si="2"/>
        <v>0</v>
      </c>
    </row>
    <row r="166" spans="1:9" ht="15.75">
      <c r="A166" s="2">
        <v>1706</v>
      </c>
      <c r="G166" s="5">
        <f>+'Silver '!D365</f>
        <v>0.21015</v>
      </c>
      <c r="I166" s="4">
        <f t="shared" si="2"/>
        <v>0</v>
      </c>
    </row>
    <row r="167" spans="1:9" ht="15.75">
      <c r="A167" s="2">
        <v>1707</v>
      </c>
      <c r="G167" s="5">
        <f>+'Silver '!D366</f>
        <v>0.21015</v>
      </c>
      <c r="I167" s="4">
        <f t="shared" si="2"/>
        <v>0</v>
      </c>
    </row>
    <row r="168" spans="1:9" ht="15.75">
      <c r="A168" s="2">
        <v>1708</v>
      </c>
      <c r="G168" s="5">
        <f>+'Silver '!D367</f>
        <v>0.21015</v>
      </c>
      <c r="I168" s="4">
        <f t="shared" si="2"/>
        <v>0</v>
      </c>
    </row>
    <row r="169" spans="1:9" ht="15.75">
      <c r="A169" s="2">
        <v>1709</v>
      </c>
      <c r="G169" s="5">
        <f>+'Silver '!D368</f>
        <v>0.21015</v>
      </c>
      <c r="I169" s="4">
        <f t="shared" si="2"/>
        <v>0</v>
      </c>
    </row>
    <row r="170" spans="1:9" ht="15.75">
      <c r="A170" s="2">
        <v>1710</v>
      </c>
      <c r="B170" s="4">
        <v>42.75</v>
      </c>
      <c r="G170" s="5">
        <f>+'Silver '!D369</f>
        <v>0.21015</v>
      </c>
      <c r="I170" s="4">
        <f t="shared" si="2"/>
        <v>8.9839125</v>
      </c>
    </row>
    <row r="171" spans="1:9" ht="15.75">
      <c r="A171" s="2">
        <v>1711</v>
      </c>
      <c r="B171" s="4">
        <v>55</v>
      </c>
      <c r="G171" s="5">
        <f>+'Silver '!D370</f>
        <v>0.21015</v>
      </c>
      <c r="I171" s="4">
        <f t="shared" si="2"/>
        <v>11.558250000000001</v>
      </c>
    </row>
    <row r="172" spans="1:9" ht="15.75">
      <c r="A172" s="2">
        <v>1712</v>
      </c>
      <c r="B172" s="4">
        <v>51.36</v>
      </c>
      <c r="G172" s="5">
        <f>+'Silver '!D371</f>
        <v>0.21015</v>
      </c>
      <c r="I172" s="4">
        <f t="shared" si="2"/>
        <v>10.793304000000001</v>
      </c>
    </row>
    <row r="173" spans="1:9" ht="15.75">
      <c r="A173" s="2">
        <v>1713</v>
      </c>
      <c r="B173" s="4">
        <v>56.84</v>
      </c>
      <c r="G173" s="5">
        <f>+'Silver '!D372</f>
        <v>0.21015</v>
      </c>
      <c r="I173" s="4">
        <f t="shared" si="2"/>
        <v>11.944926</v>
      </c>
    </row>
    <row r="174" spans="1:9" ht="15.75">
      <c r="A174" s="2">
        <v>1714</v>
      </c>
      <c r="B174" s="4">
        <v>50.99</v>
      </c>
      <c r="G174" s="5">
        <f>+'Silver '!D373</f>
        <v>0.21015</v>
      </c>
      <c r="I174" s="4">
        <f t="shared" si="2"/>
        <v>10.7155485</v>
      </c>
    </row>
    <row r="175" spans="1:9" ht="15.75">
      <c r="A175" s="2">
        <v>1715</v>
      </c>
      <c r="B175" s="4">
        <v>37.5</v>
      </c>
      <c r="G175" s="5">
        <f>+'Silver '!D374</f>
        <v>0.21015</v>
      </c>
      <c r="I175" s="4">
        <f t="shared" si="2"/>
        <v>7.880625</v>
      </c>
    </row>
    <row r="176" spans="1:9" ht="15.75">
      <c r="A176" s="2">
        <v>1716</v>
      </c>
      <c r="B176" s="4">
        <v>50.22</v>
      </c>
      <c r="G176" s="5">
        <f>+'Silver '!D375</f>
        <v>0.21015</v>
      </c>
      <c r="I176" s="4">
        <f t="shared" si="2"/>
        <v>10.553733</v>
      </c>
    </row>
    <row r="177" spans="1:9" ht="15.75">
      <c r="A177" s="2">
        <v>1717</v>
      </c>
      <c r="B177" s="4">
        <v>50</v>
      </c>
      <c r="G177" s="5">
        <f>+'Silver '!D376</f>
        <v>0.21015</v>
      </c>
      <c r="I177" s="4">
        <f t="shared" si="2"/>
        <v>10.5075</v>
      </c>
    </row>
    <row r="178" spans="1:9" ht="15.75">
      <c r="A178" s="2">
        <v>1718</v>
      </c>
      <c r="B178" s="4">
        <v>42.86</v>
      </c>
      <c r="G178" s="5">
        <f>+'Silver '!D377</f>
        <v>0.21015</v>
      </c>
      <c r="I178" s="4">
        <f t="shared" si="2"/>
        <v>9.007029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68"/>
  <sheetViews>
    <sheetView showZeros="0" workbookViewId="0" topLeftCell="A1">
      <pane xSplit="7245" ySplit="4935" topLeftCell="H258" activePane="bottomLeft" state="split"/>
      <selection pane="topLeft" activeCell="A1" sqref="A1"/>
      <selection pane="topRight" activeCell="K12" sqref="K12:AC268"/>
      <selection pane="bottomLeft" activeCell="C261" sqref="C261"/>
      <selection pane="bottomRight" activeCell="I123" sqref="I123"/>
    </sheetView>
  </sheetViews>
  <sheetFormatPr defaultColWidth="9.140625" defaultRowHeight="12.75"/>
  <cols>
    <col min="1" max="1" width="14.140625" style="2" customWidth="1"/>
    <col min="2" max="3" width="11.140625" style="2" customWidth="1"/>
    <col min="4" max="4" width="10.140625" style="23" customWidth="1"/>
    <col min="5" max="5" width="8.8515625" style="23" customWidth="1"/>
    <col min="6" max="6" width="9.7109375" style="23" customWidth="1"/>
    <col min="7" max="7" width="10.00390625" style="23" customWidth="1"/>
    <col min="8" max="8" width="7.421875" style="23" customWidth="1"/>
    <col min="9" max="9" width="8.8515625" style="23" customWidth="1"/>
    <col min="10" max="10" width="8.8515625" style="2" customWidth="1"/>
    <col min="11" max="18" width="11.00390625" style="2" customWidth="1"/>
    <col min="19" max="19" width="8.8515625" style="2" customWidth="1"/>
    <col min="20" max="20" width="11.8515625" style="2" customWidth="1"/>
    <col min="21" max="21" width="8.8515625" style="2" customWidth="1"/>
    <col min="22" max="29" width="11.140625" style="2" customWidth="1"/>
    <col min="30" max="16384" width="8.8515625" style="2" customWidth="1"/>
  </cols>
  <sheetData>
    <row r="1" spans="1:6" ht="15.75">
      <c r="A1" s="38" t="str">
        <f>+Eggs!A1</f>
        <v>David S. Jacks, 2000</v>
      </c>
      <c r="B1" s="73"/>
      <c r="C1" s="16" t="s">
        <v>121</v>
      </c>
      <c r="D1" s="27"/>
      <c r="E1" s="27"/>
      <c r="F1" s="27"/>
    </row>
    <row r="2" spans="1:3" ht="15.75">
      <c r="A2" s="44" t="str">
        <f>+Eggs!A2</f>
        <v>Peter Lindert, March 2005</v>
      </c>
      <c r="B2" s="65"/>
      <c r="C2" s="2" t="s">
        <v>122</v>
      </c>
    </row>
    <row r="3" spans="1:2" ht="15.75">
      <c r="A3" s="39" t="str">
        <f>+Eggs!A3</f>
        <v>Leticia Arroyo Abad,  2005</v>
      </c>
      <c r="B3" s="66"/>
    </row>
    <row r="4" ht="15.75">
      <c r="C4" s="2" t="s">
        <v>1</v>
      </c>
    </row>
    <row r="5" ht="15.75">
      <c r="C5" s="2" t="s">
        <v>27</v>
      </c>
    </row>
    <row r="6" ht="15.75">
      <c r="C6" s="2" t="s">
        <v>171</v>
      </c>
    </row>
    <row r="8" spans="2:22" ht="15.75">
      <c r="B8" s="57" t="s">
        <v>34</v>
      </c>
      <c r="K8" s="57" t="s">
        <v>35</v>
      </c>
      <c r="V8" s="57" t="s">
        <v>46</v>
      </c>
    </row>
    <row r="9" spans="1:40" s="17" customFormat="1" ht="15.75">
      <c r="A9" s="58" t="s">
        <v>36</v>
      </c>
      <c r="B9" s="64" t="s">
        <v>137</v>
      </c>
      <c r="C9" s="64" t="s">
        <v>138</v>
      </c>
      <c r="D9" s="62" t="s">
        <v>156</v>
      </c>
      <c r="E9" s="62" t="s">
        <v>129</v>
      </c>
      <c r="F9" s="62" t="s">
        <v>132</v>
      </c>
      <c r="G9" s="62" t="s">
        <v>130</v>
      </c>
      <c r="H9" s="62" t="s">
        <v>131</v>
      </c>
      <c r="I9" s="62" t="s">
        <v>131</v>
      </c>
      <c r="J9" s="7"/>
      <c r="K9" s="64" t="s">
        <v>137</v>
      </c>
      <c r="L9" s="64" t="s">
        <v>138</v>
      </c>
      <c r="M9" s="62" t="s">
        <v>156</v>
      </c>
      <c r="N9" s="62" t="s">
        <v>129</v>
      </c>
      <c r="O9" s="62" t="s">
        <v>132</v>
      </c>
      <c r="P9" s="62" t="s">
        <v>130</v>
      </c>
      <c r="Q9" s="62" t="s">
        <v>131</v>
      </c>
      <c r="R9" s="62" t="s">
        <v>131</v>
      </c>
      <c r="S9" s="7"/>
      <c r="T9" s="64" t="s">
        <v>70</v>
      </c>
      <c r="U9" s="7"/>
      <c r="V9" s="64" t="s">
        <v>137</v>
      </c>
      <c r="W9" s="64" t="s">
        <v>138</v>
      </c>
      <c r="X9" s="62" t="s">
        <v>156</v>
      </c>
      <c r="Y9" s="62" t="s">
        <v>129</v>
      </c>
      <c r="Z9" s="62" t="s">
        <v>132</v>
      </c>
      <c r="AA9" s="62" t="s">
        <v>130</v>
      </c>
      <c r="AB9" s="62" t="s">
        <v>131</v>
      </c>
      <c r="AC9" s="62" t="s">
        <v>131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29" ht="15.75">
      <c r="A10" s="58" t="s">
        <v>37</v>
      </c>
      <c r="B10" s="64" t="s">
        <v>43</v>
      </c>
      <c r="C10" s="64" t="s">
        <v>43</v>
      </c>
      <c r="D10" s="64" t="s">
        <v>43</v>
      </c>
      <c r="E10" s="64" t="s">
        <v>43</v>
      </c>
      <c r="F10" s="64" t="s">
        <v>43</v>
      </c>
      <c r="G10" s="64" t="s">
        <v>43</v>
      </c>
      <c r="H10" s="64" t="s">
        <v>43</v>
      </c>
      <c r="I10" s="62" t="s">
        <v>39</v>
      </c>
      <c r="K10" s="64" t="s">
        <v>50</v>
      </c>
      <c r="L10" s="64" t="s">
        <v>50</v>
      </c>
      <c r="M10" s="64" t="s">
        <v>50</v>
      </c>
      <c r="N10" s="64" t="s">
        <v>50</v>
      </c>
      <c r="O10" s="64" t="s">
        <v>50</v>
      </c>
      <c r="P10" s="64" t="s">
        <v>50</v>
      </c>
      <c r="Q10" s="64" t="s">
        <v>50</v>
      </c>
      <c r="R10" s="62" t="s">
        <v>41</v>
      </c>
      <c r="T10" s="64" t="s">
        <v>42</v>
      </c>
      <c r="V10" s="64" t="s">
        <v>50</v>
      </c>
      <c r="W10" s="64" t="s">
        <v>50</v>
      </c>
      <c r="X10" s="64" t="s">
        <v>50</v>
      </c>
      <c r="Y10" s="64" t="s">
        <v>50</v>
      </c>
      <c r="Z10" s="64" t="s">
        <v>50</v>
      </c>
      <c r="AA10" s="64" t="s">
        <v>50</v>
      </c>
      <c r="AB10" s="64" t="s">
        <v>50</v>
      </c>
      <c r="AC10" s="62" t="s">
        <v>41</v>
      </c>
    </row>
    <row r="11" spans="1:29" ht="15.75">
      <c r="A11" s="58" t="s">
        <v>38</v>
      </c>
      <c r="B11" s="64" t="s">
        <v>40</v>
      </c>
      <c r="C11" s="64" t="s">
        <v>40</v>
      </c>
      <c r="D11" s="64" t="s">
        <v>40</v>
      </c>
      <c r="E11" s="64" t="s">
        <v>40</v>
      </c>
      <c r="F11" s="64" t="s">
        <v>40</v>
      </c>
      <c r="G11" s="64" t="s">
        <v>40</v>
      </c>
      <c r="H11" s="64" t="s">
        <v>40</v>
      </c>
      <c r="I11" s="64" t="s">
        <v>40</v>
      </c>
      <c r="K11" s="64" t="s">
        <v>40</v>
      </c>
      <c r="L11" s="64" t="s">
        <v>40</v>
      </c>
      <c r="M11" s="64" t="s">
        <v>40</v>
      </c>
      <c r="N11" s="64" t="s">
        <v>40</v>
      </c>
      <c r="O11" s="64" t="s">
        <v>40</v>
      </c>
      <c r="P11" s="64" t="s">
        <v>40</v>
      </c>
      <c r="Q11" s="64" t="s">
        <v>40</v>
      </c>
      <c r="R11" s="64" t="s">
        <v>40</v>
      </c>
      <c r="T11" s="64" t="s">
        <v>40</v>
      </c>
      <c r="V11" s="64" t="s">
        <v>70</v>
      </c>
      <c r="W11" s="64" t="s">
        <v>70</v>
      </c>
      <c r="X11" s="64" t="s">
        <v>70</v>
      </c>
      <c r="Y11" s="64" t="s">
        <v>70</v>
      </c>
      <c r="Z11" s="64" t="s">
        <v>70</v>
      </c>
      <c r="AA11" s="64" t="s">
        <v>70</v>
      </c>
      <c r="AB11" s="64" t="s">
        <v>70</v>
      </c>
      <c r="AC11" s="64" t="s">
        <v>70</v>
      </c>
    </row>
    <row r="12" spans="1:29" ht="15.75">
      <c r="A12" s="2">
        <v>1523</v>
      </c>
      <c r="B12" s="2">
        <v>327</v>
      </c>
      <c r="D12" s="23">
        <v>487</v>
      </c>
      <c r="E12" s="23">
        <v>50.9</v>
      </c>
      <c r="F12" s="23">
        <v>155.2</v>
      </c>
      <c r="G12" s="23">
        <v>85</v>
      </c>
      <c r="K12" s="4">
        <f>+B12/0.56</f>
        <v>583.9285714285713</v>
      </c>
      <c r="L12" s="4">
        <f aca="true" t="shared" si="0" ref="L12:L75">+C12/0.56</f>
        <v>0</v>
      </c>
      <c r="M12" s="4">
        <f aca="true" t="shared" si="1" ref="M12:M75">+D12/0.56</f>
        <v>869.6428571428571</v>
      </c>
      <c r="N12" s="4">
        <f aca="true" t="shared" si="2" ref="N12:N75">+E12/0.56</f>
        <v>90.89285714285712</v>
      </c>
      <c r="O12" s="4">
        <f aca="true" t="shared" si="3" ref="O12:O75">+F12/0.56</f>
        <v>277.1428571428571</v>
      </c>
      <c r="P12" s="4">
        <f aca="true" t="shared" si="4" ref="P12:P75">+G12/0.56</f>
        <v>151.78571428571428</v>
      </c>
      <c r="Q12" s="4">
        <f aca="true" t="shared" si="5" ref="Q12:Q75">+H12/0.56</f>
        <v>0</v>
      </c>
      <c r="R12" s="4">
        <f>+I12/40.75</f>
        <v>0</v>
      </c>
      <c r="T12" s="2">
        <f>+'Silver '!D182</f>
        <v>0.47896</v>
      </c>
      <c r="V12" s="4">
        <f aca="true" t="shared" si="6" ref="V12:AC12">+K12*$T12</f>
        <v>279.6784285714285</v>
      </c>
      <c r="W12" s="4">
        <f t="shared" si="6"/>
        <v>0</v>
      </c>
      <c r="X12" s="4">
        <f t="shared" si="6"/>
        <v>416.52414285714286</v>
      </c>
      <c r="Y12" s="4">
        <f t="shared" si="6"/>
        <v>43.53404285714285</v>
      </c>
      <c r="Z12" s="4">
        <f t="shared" si="6"/>
        <v>132.74034285714285</v>
      </c>
      <c r="AA12" s="4">
        <f t="shared" si="6"/>
        <v>72.69928571428571</v>
      </c>
      <c r="AB12" s="4">
        <f t="shared" si="6"/>
        <v>0</v>
      </c>
      <c r="AC12" s="4">
        <f t="shared" si="6"/>
        <v>0</v>
      </c>
    </row>
    <row r="13" spans="1:29" ht="15.75">
      <c r="A13" s="2">
        <v>1524</v>
      </c>
      <c r="K13" s="4">
        <f aca="true" t="shared" si="7" ref="K13:K76">+B13/0.56</f>
        <v>0</v>
      </c>
      <c r="L13" s="4">
        <f t="shared" si="0"/>
        <v>0</v>
      </c>
      <c r="M13" s="4">
        <f t="shared" si="1"/>
        <v>0</v>
      </c>
      <c r="N13" s="4">
        <f t="shared" si="2"/>
        <v>0</v>
      </c>
      <c r="O13" s="4">
        <f t="shared" si="3"/>
        <v>0</v>
      </c>
      <c r="P13" s="4">
        <f t="shared" si="4"/>
        <v>0</v>
      </c>
      <c r="Q13" s="4">
        <f t="shared" si="5"/>
        <v>0</v>
      </c>
      <c r="R13" s="4">
        <f aca="true" t="shared" si="8" ref="R13:R76">+I13/40.75</f>
        <v>0</v>
      </c>
      <c r="T13" s="2">
        <f>+'Silver '!D183</f>
        <v>0.47896</v>
      </c>
      <c r="V13" s="4">
        <f aca="true" t="shared" si="9" ref="V13:V76">+K13*$T13</f>
        <v>0</v>
      </c>
      <c r="W13" s="4">
        <f aca="true" t="shared" si="10" ref="W13:W76">+L13*$T13</f>
        <v>0</v>
      </c>
      <c r="X13" s="4">
        <f aca="true" t="shared" si="11" ref="X13:X76">+M13*$T13</f>
        <v>0</v>
      </c>
      <c r="Y13" s="4">
        <f aca="true" t="shared" si="12" ref="Y13:Y76">+N13*$T13</f>
        <v>0</v>
      </c>
      <c r="Z13" s="4">
        <f aca="true" t="shared" si="13" ref="Z13:Z76">+O13*$T13</f>
        <v>0</v>
      </c>
      <c r="AA13" s="4">
        <f aca="true" t="shared" si="14" ref="AA13:AA76">+P13*$T13</f>
        <v>0</v>
      </c>
      <c r="AB13" s="4">
        <f aca="true" t="shared" si="15" ref="AB13:AB76">+Q13*$T13</f>
        <v>0</v>
      </c>
      <c r="AC13" s="4">
        <f aca="true" t="shared" si="16" ref="AC13:AC76">+R13*$T13</f>
        <v>0</v>
      </c>
    </row>
    <row r="14" spans="1:29" ht="15.75">
      <c r="A14" s="2">
        <v>1525</v>
      </c>
      <c r="K14" s="4">
        <f t="shared" si="7"/>
        <v>0</v>
      </c>
      <c r="L14" s="4">
        <f t="shared" si="0"/>
        <v>0</v>
      </c>
      <c r="M14" s="4">
        <f t="shared" si="1"/>
        <v>0</v>
      </c>
      <c r="N14" s="4">
        <f t="shared" si="2"/>
        <v>0</v>
      </c>
      <c r="O14" s="4">
        <f t="shared" si="3"/>
        <v>0</v>
      </c>
      <c r="P14" s="4">
        <f t="shared" si="4"/>
        <v>0</v>
      </c>
      <c r="Q14" s="4">
        <f t="shared" si="5"/>
        <v>0</v>
      </c>
      <c r="R14" s="4">
        <f t="shared" si="8"/>
        <v>0</v>
      </c>
      <c r="T14" s="2">
        <f>+'Silver '!D184</f>
        <v>0.42968</v>
      </c>
      <c r="V14" s="4">
        <f t="shared" si="9"/>
        <v>0</v>
      </c>
      <c r="W14" s="4">
        <f t="shared" si="10"/>
        <v>0</v>
      </c>
      <c r="X14" s="4">
        <f t="shared" si="11"/>
        <v>0</v>
      </c>
      <c r="Y14" s="4">
        <f t="shared" si="12"/>
        <v>0</v>
      </c>
      <c r="Z14" s="4">
        <f t="shared" si="13"/>
        <v>0</v>
      </c>
      <c r="AA14" s="4">
        <f t="shared" si="14"/>
        <v>0</v>
      </c>
      <c r="AB14" s="4">
        <f t="shared" si="15"/>
        <v>0</v>
      </c>
      <c r="AC14" s="4">
        <f t="shared" si="16"/>
        <v>0</v>
      </c>
    </row>
    <row r="15" spans="1:29" ht="15.75">
      <c r="A15" s="2">
        <v>1526</v>
      </c>
      <c r="K15" s="4">
        <f t="shared" si="7"/>
        <v>0</v>
      </c>
      <c r="L15" s="4">
        <f t="shared" si="0"/>
        <v>0</v>
      </c>
      <c r="M15" s="4">
        <f t="shared" si="1"/>
        <v>0</v>
      </c>
      <c r="N15" s="4">
        <f t="shared" si="2"/>
        <v>0</v>
      </c>
      <c r="O15" s="4">
        <f t="shared" si="3"/>
        <v>0</v>
      </c>
      <c r="P15" s="4">
        <f t="shared" si="4"/>
        <v>0</v>
      </c>
      <c r="Q15" s="4">
        <f t="shared" si="5"/>
        <v>0</v>
      </c>
      <c r="R15" s="4">
        <f t="shared" si="8"/>
        <v>0</v>
      </c>
      <c r="T15" s="2">
        <f>+'Silver '!D185</f>
        <v>0.42968</v>
      </c>
      <c r="V15" s="4">
        <f t="shared" si="9"/>
        <v>0</v>
      </c>
      <c r="W15" s="4">
        <f t="shared" si="10"/>
        <v>0</v>
      </c>
      <c r="X15" s="4">
        <f t="shared" si="11"/>
        <v>0</v>
      </c>
      <c r="Y15" s="4">
        <f t="shared" si="12"/>
        <v>0</v>
      </c>
      <c r="Z15" s="4">
        <f t="shared" si="13"/>
        <v>0</v>
      </c>
      <c r="AA15" s="4">
        <f t="shared" si="14"/>
        <v>0</v>
      </c>
      <c r="AB15" s="4">
        <f t="shared" si="15"/>
        <v>0</v>
      </c>
      <c r="AC15" s="4">
        <f t="shared" si="16"/>
        <v>0</v>
      </c>
    </row>
    <row r="16" spans="1:29" ht="15.75">
      <c r="A16" s="2">
        <v>1527</v>
      </c>
      <c r="E16" s="23">
        <v>41.8</v>
      </c>
      <c r="F16" s="23">
        <v>150</v>
      </c>
      <c r="G16" s="23">
        <v>90</v>
      </c>
      <c r="K16" s="4">
        <f t="shared" si="7"/>
        <v>0</v>
      </c>
      <c r="L16" s="4">
        <f t="shared" si="0"/>
        <v>0</v>
      </c>
      <c r="M16" s="4">
        <f t="shared" si="1"/>
        <v>0</v>
      </c>
      <c r="N16" s="4">
        <f t="shared" si="2"/>
        <v>74.64285714285712</v>
      </c>
      <c r="O16" s="4">
        <f t="shared" si="3"/>
        <v>267.85714285714283</v>
      </c>
      <c r="P16" s="4">
        <f t="shared" si="4"/>
        <v>160.7142857142857</v>
      </c>
      <c r="Q16" s="4">
        <f t="shared" si="5"/>
        <v>0</v>
      </c>
      <c r="R16" s="4">
        <f t="shared" si="8"/>
        <v>0</v>
      </c>
      <c r="T16" s="2">
        <f>+'Silver '!D186</f>
        <v>0.42968</v>
      </c>
      <c r="V16" s="4">
        <f t="shared" si="9"/>
        <v>0</v>
      </c>
      <c r="W16" s="4">
        <f t="shared" si="10"/>
        <v>0</v>
      </c>
      <c r="X16" s="4">
        <f t="shared" si="11"/>
        <v>0</v>
      </c>
      <c r="Y16" s="4">
        <f t="shared" si="12"/>
        <v>32.07254285714285</v>
      </c>
      <c r="Z16" s="4">
        <f t="shared" si="13"/>
        <v>115.09285714285713</v>
      </c>
      <c r="AA16" s="4">
        <f t="shared" si="14"/>
        <v>69.05571428571427</v>
      </c>
      <c r="AB16" s="4">
        <f t="shared" si="15"/>
        <v>0</v>
      </c>
      <c r="AC16" s="4">
        <f t="shared" si="16"/>
        <v>0</v>
      </c>
    </row>
    <row r="17" spans="1:29" ht="15.75">
      <c r="A17" s="2">
        <v>1528</v>
      </c>
      <c r="B17" s="2">
        <v>356</v>
      </c>
      <c r="D17" s="23">
        <v>414</v>
      </c>
      <c r="I17" s="23">
        <v>20</v>
      </c>
      <c r="K17" s="4">
        <f t="shared" si="7"/>
        <v>635.7142857142857</v>
      </c>
      <c r="L17" s="4">
        <f t="shared" si="0"/>
        <v>0</v>
      </c>
      <c r="M17" s="4">
        <f t="shared" si="1"/>
        <v>739.2857142857142</v>
      </c>
      <c r="N17" s="4">
        <f t="shared" si="2"/>
        <v>0</v>
      </c>
      <c r="O17" s="4">
        <f t="shared" si="3"/>
        <v>0</v>
      </c>
      <c r="P17" s="4">
        <f t="shared" si="4"/>
        <v>0</v>
      </c>
      <c r="Q17" s="4">
        <f t="shared" si="5"/>
        <v>0</v>
      </c>
      <c r="R17" s="4">
        <f t="shared" si="8"/>
        <v>0.49079754601226994</v>
      </c>
      <c r="T17" s="2">
        <f>+'Silver '!D187</f>
        <v>0.42968</v>
      </c>
      <c r="V17" s="4">
        <f t="shared" si="9"/>
        <v>273.1537142857143</v>
      </c>
      <c r="W17" s="4">
        <f t="shared" si="10"/>
        <v>0</v>
      </c>
      <c r="X17" s="4">
        <f t="shared" si="11"/>
        <v>317.6562857142857</v>
      </c>
      <c r="Y17" s="4">
        <f t="shared" si="12"/>
        <v>0</v>
      </c>
      <c r="Z17" s="4">
        <f t="shared" si="13"/>
        <v>0</v>
      </c>
      <c r="AA17" s="4">
        <f t="shared" si="14"/>
        <v>0</v>
      </c>
      <c r="AB17" s="4">
        <f t="shared" si="15"/>
        <v>0</v>
      </c>
      <c r="AC17" s="4">
        <f t="shared" si="16"/>
        <v>0.21088588957055215</v>
      </c>
    </row>
    <row r="18" spans="1:29" ht="15.75">
      <c r="A18" s="2">
        <v>1529</v>
      </c>
      <c r="E18" s="23">
        <v>45</v>
      </c>
      <c r="I18" s="23">
        <v>20</v>
      </c>
      <c r="K18" s="4">
        <f t="shared" si="7"/>
        <v>0</v>
      </c>
      <c r="L18" s="4">
        <f t="shared" si="0"/>
        <v>0</v>
      </c>
      <c r="M18" s="4">
        <f t="shared" si="1"/>
        <v>0</v>
      </c>
      <c r="N18" s="4">
        <f t="shared" si="2"/>
        <v>80.35714285714285</v>
      </c>
      <c r="O18" s="4">
        <f t="shared" si="3"/>
        <v>0</v>
      </c>
      <c r="P18" s="4">
        <f t="shared" si="4"/>
        <v>0</v>
      </c>
      <c r="Q18" s="4">
        <f t="shared" si="5"/>
        <v>0</v>
      </c>
      <c r="R18" s="4">
        <f t="shared" si="8"/>
        <v>0.49079754601226994</v>
      </c>
      <c r="T18" s="2">
        <f>+'Silver '!D188</f>
        <v>0.42968</v>
      </c>
      <c r="V18" s="4">
        <f t="shared" si="9"/>
        <v>0</v>
      </c>
      <c r="W18" s="4">
        <f t="shared" si="10"/>
        <v>0</v>
      </c>
      <c r="X18" s="4">
        <f t="shared" si="11"/>
        <v>0</v>
      </c>
      <c r="Y18" s="4">
        <f t="shared" si="12"/>
        <v>34.52785714285714</v>
      </c>
      <c r="Z18" s="4">
        <f t="shared" si="13"/>
        <v>0</v>
      </c>
      <c r="AA18" s="4">
        <f t="shared" si="14"/>
        <v>0</v>
      </c>
      <c r="AB18" s="4">
        <f t="shared" si="15"/>
        <v>0</v>
      </c>
      <c r="AC18" s="4">
        <f t="shared" si="16"/>
        <v>0.21088588957055215</v>
      </c>
    </row>
    <row r="19" spans="1:29" ht="15.75">
      <c r="A19" s="2">
        <v>1530</v>
      </c>
      <c r="K19" s="4">
        <f t="shared" si="7"/>
        <v>0</v>
      </c>
      <c r="L19" s="4">
        <f t="shared" si="0"/>
        <v>0</v>
      </c>
      <c r="M19" s="4">
        <f t="shared" si="1"/>
        <v>0</v>
      </c>
      <c r="N19" s="4">
        <f t="shared" si="2"/>
        <v>0</v>
      </c>
      <c r="O19" s="4">
        <f t="shared" si="3"/>
        <v>0</v>
      </c>
      <c r="P19" s="4">
        <f t="shared" si="4"/>
        <v>0</v>
      </c>
      <c r="Q19" s="4">
        <f t="shared" si="5"/>
        <v>0</v>
      </c>
      <c r="R19" s="4">
        <f t="shared" si="8"/>
        <v>0</v>
      </c>
      <c r="T19" s="2">
        <f>+'Silver '!D189</f>
        <v>0.42968</v>
      </c>
      <c r="V19" s="4">
        <f t="shared" si="9"/>
        <v>0</v>
      </c>
      <c r="W19" s="4">
        <f t="shared" si="10"/>
        <v>0</v>
      </c>
      <c r="X19" s="4">
        <f t="shared" si="11"/>
        <v>0</v>
      </c>
      <c r="Y19" s="4">
        <f t="shared" si="12"/>
        <v>0</v>
      </c>
      <c r="Z19" s="4">
        <f t="shared" si="13"/>
        <v>0</v>
      </c>
      <c r="AA19" s="4">
        <f t="shared" si="14"/>
        <v>0</v>
      </c>
      <c r="AB19" s="4">
        <f t="shared" si="15"/>
        <v>0</v>
      </c>
      <c r="AC19" s="4">
        <f t="shared" si="16"/>
        <v>0</v>
      </c>
    </row>
    <row r="20" spans="1:29" ht="15.75">
      <c r="A20" s="2">
        <v>1531</v>
      </c>
      <c r="B20" s="2">
        <v>233</v>
      </c>
      <c r="K20" s="4">
        <f t="shared" si="7"/>
        <v>416.07142857142856</v>
      </c>
      <c r="L20" s="4">
        <f t="shared" si="0"/>
        <v>0</v>
      </c>
      <c r="M20" s="4">
        <f t="shared" si="1"/>
        <v>0</v>
      </c>
      <c r="N20" s="4">
        <f t="shared" si="2"/>
        <v>0</v>
      </c>
      <c r="O20" s="4">
        <f t="shared" si="3"/>
        <v>0</v>
      </c>
      <c r="P20" s="4">
        <f t="shared" si="4"/>
        <v>0</v>
      </c>
      <c r="Q20" s="4">
        <f t="shared" si="5"/>
        <v>0</v>
      </c>
      <c r="R20" s="4">
        <f t="shared" si="8"/>
        <v>0</v>
      </c>
      <c r="T20" s="2">
        <f>+'Silver '!D190</f>
        <v>0.41249</v>
      </c>
      <c r="V20" s="4">
        <f t="shared" si="9"/>
        <v>171.6253035714286</v>
      </c>
      <c r="W20" s="4">
        <f t="shared" si="10"/>
        <v>0</v>
      </c>
      <c r="X20" s="4">
        <f t="shared" si="11"/>
        <v>0</v>
      </c>
      <c r="Y20" s="4">
        <f t="shared" si="12"/>
        <v>0</v>
      </c>
      <c r="Z20" s="4">
        <f t="shared" si="13"/>
        <v>0</v>
      </c>
      <c r="AA20" s="4">
        <f t="shared" si="14"/>
        <v>0</v>
      </c>
      <c r="AB20" s="4">
        <f t="shared" si="15"/>
        <v>0</v>
      </c>
      <c r="AC20" s="4">
        <f t="shared" si="16"/>
        <v>0</v>
      </c>
    </row>
    <row r="21" spans="1:29" ht="15.75">
      <c r="A21" s="2">
        <v>1532</v>
      </c>
      <c r="K21" s="4">
        <f t="shared" si="7"/>
        <v>0</v>
      </c>
      <c r="L21" s="4">
        <f t="shared" si="0"/>
        <v>0</v>
      </c>
      <c r="M21" s="4">
        <f t="shared" si="1"/>
        <v>0</v>
      </c>
      <c r="N21" s="4">
        <f t="shared" si="2"/>
        <v>0</v>
      </c>
      <c r="O21" s="4">
        <f t="shared" si="3"/>
        <v>0</v>
      </c>
      <c r="P21" s="4">
        <f t="shared" si="4"/>
        <v>0</v>
      </c>
      <c r="Q21" s="4">
        <f t="shared" si="5"/>
        <v>0</v>
      </c>
      <c r="R21" s="4">
        <f t="shared" si="8"/>
        <v>0</v>
      </c>
      <c r="T21" s="2">
        <f>+'Silver '!D191</f>
        <v>0.41249</v>
      </c>
      <c r="V21" s="4">
        <f t="shared" si="9"/>
        <v>0</v>
      </c>
      <c r="W21" s="4">
        <f t="shared" si="10"/>
        <v>0</v>
      </c>
      <c r="X21" s="4">
        <f t="shared" si="11"/>
        <v>0</v>
      </c>
      <c r="Y21" s="4">
        <f t="shared" si="12"/>
        <v>0</v>
      </c>
      <c r="Z21" s="4">
        <f t="shared" si="13"/>
        <v>0</v>
      </c>
      <c r="AA21" s="4">
        <f t="shared" si="14"/>
        <v>0</v>
      </c>
      <c r="AB21" s="4">
        <f t="shared" si="15"/>
        <v>0</v>
      </c>
      <c r="AC21" s="4">
        <f t="shared" si="16"/>
        <v>0</v>
      </c>
    </row>
    <row r="22" spans="1:29" ht="15.75">
      <c r="A22" s="2">
        <v>1533</v>
      </c>
      <c r="B22" s="2">
        <v>285</v>
      </c>
      <c r="D22" s="23">
        <v>334</v>
      </c>
      <c r="E22" s="23">
        <v>48.1</v>
      </c>
      <c r="F22" s="23">
        <v>135</v>
      </c>
      <c r="G22" s="23">
        <v>108.1</v>
      </c>
      <c r="K22" s="4">
        <f t="shared" si="7"/>
        <v>508.9285714285714</v>
      </c>
      <c r="L22" s="4">
        <f t="shared" si="0"/>
        <v>0</v>
      </c>
      <c r="M22" s="4">
        <f t="shared" si="1"/>
        <v>596.4285714285713</v>
      </c>
      <c r="N22" s="4">
        <f t="shared" si="2"/>
        <v>85.89285714285714</v>
      </c>
      <c r="O22" s="4">
        <f t="shared" si="3"/>
        <v>241.07142857142856</v>
      </c>
      <c r="P22" s="4">
        <f t="shared" si="4"/>
        <v>193.03571428571425</v>
      </c>
      <c r="Q22" s="4">
        <f t="shared" si="5"/>
        <v>0</v>
      </c>
      <c r="R22" s="4">
        <f t="shared" si="8"/>
        <v>0</v>
      </c>
      <c r="T22" s="2">
        <f>+'Silver '!D192</f>
        <v>0.39663</v>
      </c>
      <c r="V22" s="4">
        <f t="shared" si="9"/>
        <v>201.85633928571426</v>
      </c>
      <c r="W22" s="4">
        <f t="shared" si="10"/>
        <v>0</v>
      </c>
      <c r="X22" s="4">
        <f t="shared" si="11"/>
        <v>236.56146428571424</v>
      </c>
      <c r="Y22" s="4">
        <f t="shared" si="12"/>
        <v>34.06768392857143</v>
      </c>
      <c r="Z22" s="4">
        <f t="shared" si="13"/>
        <v>95.6161607142857</v>
      </c>
      <c r="AA22" s="4">
        <f t="shared" si="14"/>
        <v>76.56375535714284</v>
      </c>
      <c r="AB22" s="4">
        <f t="shared" si="15"/>
        <v>0</v>
      </c>
      <c r="AC22" s="4">
        <f t="shared" si="16"/>
        <v>0</v>
      </c>
    </row>
    <row r="23" spans="1:29" ht="15.75">
      <c r="A23" s="2">
        <v>1534</v>
      </c>
      <c r="D23" s="23">
        <v>373</v>
      </c>
      <c r="E23" s="23">
        <v>47.8</v>
      </c>
      <c r="K23" s="4">
        <f t="shared" si="7"/>
        <v>0</v>
      </c>
      <c r="L23" s="4">
        <f t="shared" si="0"/>
        <v>0</v>
      </c>
      <c r="M23" s="4">
        <f t="shared" si="1"/>
        <v>666.0714285714286</v>
      </c>
      <c r="N23" s="4">
        <f t="shared" si="2"/>
        <v>85.35714285714285</v>
      </c>
      <c r="O23" s="4">
        <f t="shared" si="3"/>
        <v>0</v>
      </c>
      <c r="P23" s="4">
        <f t="shared" si="4"/>
        <v>0</v>
      </c>
      <c r="Q23" s="4">
        <f t="shared" si="5"/>
        <v>0</v>
      </c>
      <c r="R23" s="4">
        <f t="shared" si="8"/>
        <v>0</v>
      </c>
      <c r="T23" s="2">
        <f>+'Silver '!D193</f>
        <v>0.39663</v>
      </c>
      <c r="V23" s="4">
        <f t="shared" si="9"/>
        <v>0</v>
      </c>
      <c r="W23" s="4">
        <f t="shared" si="10"/>
        <v>0</v>
      </c>
      <c r="X23" s="4">
        <f t="shared" si="11"/>
        <v>264.1839107142857</v>
      </c>
      <c r="Y23" s="4">
        <f t="shared" si="12"/>
        <v>33.85520357142857</v>
      </c>
      <c r="Z23" s="4">
        <f t="shared" si="13"/>
        <v>0</v>
      </c>
      <c r="AA23" s="4">
        <f t="shared" si="14"/>
        <v>0</v>
      </c>
      <c r="AB23" s="4">
        <f t="shared" si="15"/>
        <v>0</v>
      </c>
      <c r="AC23" s="4">
        <f t="shared" si="16"/>
        <v>0</v>
      </c>
    </row>
    <row r="24" spans="1:29" ht="15.75">
      <c r="A24" s="2">
        <v>1535</v>
      </c>
      <c r="D24" s="23">
        <v>449</v>
      </c>
      <c r="E24" s="23">
        <v>47.5</v>
      </c>
      <c r="F24" s="23">
        <v>76</v>
      </c>
      <c r="G24" s="23">
        <v>120</v>
      </c>
      <c r="K24" s="4">
        <f t="shared" si="7"/>
        <v>0</v>
      </c>
      <c r="L24" s="4">
        <f t="shared" si="0"/>
        <v>0</v>
      </c>
      <c r="M24" s="4">
        <f t="shared" si="1"/>
        <v>801.7857142857142</v>
      </c>
      <c r="N24" s="4">
        <f t="shared" si="2"/>
        <v>84.82142857142857</v>
      </c>
      <c r="O24" s="4">
        <f t="shared" si="3"/>
        <v>135.7142857142857</v>
      </c>
      <c r="P24" s="4">
        <f t="shared" si="4"/>
        <v>214.28571428571428</v>
      </c>
      <c r="Q24" s="4">
        <f t="shared" si="5"/>
        <v>0</v>
      </c>
      <c r="R24" s="4">
        <f t="shared" si="8"/>
        <v>0</v>
      </c>
      <c r="T24" s="2">
        <f>+'Silver '!D194</f>
        <v>0.39663</v>
      </c>
      <c r="V24" s="4">
        <f t="shared" si="9"/>
        <v>0</v>
      </c>
      <c r="W24" s="4">
        <f t="shared" si="10"/>
        <v>0</v>
      </c>
      <c r="X24" s="4">
        <f t="shared" si="11"/>
        <v>318.01226785714283</v>
      </c>
      <c r="Y24" s="4">
        <f t="shared" si="12"/>
        <v>33.64272321428571</v>
      </c>
      <c r="Z24" s="4">
        <f t="shared" si="13"/>
        <v>53.82835714285713</v>
      </c>
      <c r="AA24" s="4">
        <f t="shared" si="14"/>
        <v>84.99214285714285</v>
      </c>
      <c r="AB24" s="4">
        <f t="shared" si="15"/>
        <v>0</v>
      </c>
      <c r="AC24" s="4">
        <f t="shared" si="16"/>
        <v>0</v>
      </c>
    </row>
    <row r="25" spans="1:29" ht="15.75">
      <c r="A25" s="2">
        <v>1536</v>
      </c>
      <c r="B25" s="2">
        <v>640</v>
      </c>
      <c r="D25" s="23">
        <v>832</v>
      </c>
      <c r="E25" s="23">
        <v>47.5</v>
      </c>
      <c r="F25" s="23">
        <v>80</v>
      </c>
      <c r="G25" s="23">
        <v>116</v>
      </c>
      <c r="K25" s="4">
        <f t="shared" si="7"/>
        <v>1142.8571428571427</v>
      </c>
      <c r="L25" s="4">
        <f t="shared" si="0"/>
        <v>0</v>
      </c>
      <c r="M25" s="4">
        <f t="shared" si="1"/>
        <v>1485.7142857142856</v>
      </c>
      <c r="N25" s="4">
        <f t="shared" si="2"/>
        <v>84.82142857142857</v>
      </c>
      <c r="O25" s="4">
        <f t="shared" si="3"/>
        <v>142.85714285714283</v>
      </c>
      <c r="P25" s="4">
        <f t="shared" si="4"/>
        <v>207.1428571428571</v>
      </c>
      <c r="Q25" s="4">
        <f t="shared" si="5"/>
        <v>0</v>
      </c>
      <c r="R25" s="4">
        <f t="shared" si="8"/>
        <v>0</v>
      </c>
      <c r="T25" s="2">
        <f>+'Silver '!D195</f>
        <v>0.39663</v>
      </c>
      <c r="V25" s="4">
        <f t="shared" si="9"/>
        <v>453.29142857142847</v>
      </c>
      <c r="W25" s="4">
        <f t="shared" si="10"/>
        <v>0</v>
      </c>
      <c r="X25" s="4">
        <f t="shared" si="11"/>
        <v>589.2788571428571</v>
      </c>
      <c r="Y25" s="4">
        <f t="shared" si="12"/>
        <v>33.64272321428571</v>
      </c>
      <c r="Z25" s="4">
        <f t="shared" si="13"/>
        <v>56.66142857142856</v>
      </c>
      <c r="AA25" s="4">
        <f t="shared" si="14"/>
        <v>82.15907142857141</v>
      </c>
      <c r="AB25" s="4">
        <f t="shared" si="15"/>
        <v>0</v>
      </c>
      <c r="AC25" s="4">
        <f t="shared" si="16"/>
        <v>0</v>
      </c>
    </row>
    <row r="26" spans="1:29" ht="15.75">
      <c r="A26" s="2">
        <v>1537</v>
      </c>
      <c r="D26" s="23">
        <v>816</v>
      </c>
      <c r="K26" s="4">
        <f t="shared" si="7"/>
        <v>0</v>
      </c>
      <c r="L26" s="4">
        <f t="shared" si="0"/>
        <v>0</v>
      </c>
      <c r="M26" s="4">
        <f t="shared" si="1"/>
        <v>1457.142857142857</v>
      </c>
      <c r="N26" s="4">
        <f t="shared" si="2"/>
        <v>0</v>
      </c>
      <c r="O26" s="4">
        <f t="shared" si="3"/>
        <v>0</v>
      </c>
      <c r="P26" s="4">
        <f t="shared" si="4"/>
        <v>0</v>
      </c>
      <c r="Q26" s="4">
        <f t="shared" si="5"/>
        <v>0</v>
      </c>
      <c r="R26" s="4">
        <f t="shared" si="8"/>
        <v>0</v>
      </c>
      <c r="T26" s="2">
        <f>+'Silver '!D196</f>
        <v>0.39663</v>
      </c>
      <c r="V26" s="4">
        <f t="shared" si="9"/>
        <v>0</v>
      </c>
      <c r="W26" s="4">
        <f t="shared" si="10"/>
        <v>0</v>
      </c>
      <c r="X26" s="4">
        <f t="shared" si="11"/>
        <v>577.9465714285714</v>
      </c>
      <c r="Y26" s="4">
        <f t="shared" si="12"/>
        <v>0</v>
      </c>
      <c r="Z26" s="4">
        <f t="shared" si="13"/>
        <v>0</v>
      </c>
      <c r="AA26" s="4">
        <f t="shared" si="14"/>
        <v>0</v>
      </c>
      <c r="AB26" s="4">
        <f t="shared" si="15"/>
        <v>0</v>
      </c>
      <c r="AC26" s="4">
        <f t="shared" si="16"/>
        <v>0</v>
      </c>
    </row>
    <row r="27" spans="1:29" ht="15.75">
      <c r="A27" s="2">
        <v>1538</v>
      </c>
      <c r="B27" s="2">
        <v>384</v>
      </c>
      <c r="E27" s="23">
        <v>45</v>
      </c>
      <c r="F27" s="23">
        <v>120</v>
      </c>
      <c r="G27" s="23">
        <v>120</v>
      </c>
      <c r="I27" s="23">
        <v>20</v>
      </c>
      <c r="K27" s="4">
        <f t="shared" si="7"/>
        <v>685.7142857142857</v>
      </c>
      <c r="L27" s="4">
        <f t="shared" si="0"/>
        <v>0</v>
      </c>
      <c r="M27" s="4">
        <f t="shared" si="1"/>
        <v>0</v>
      </c>
      <c r="N27" s="4">
        <f t="shared" si="2"/>
        <v>80.35714285714285</v>
      </c>
      <c r="O27" s="4">
        <f t="shared" si="3"/>
        <v>214.28571428571428</v>
      </c>
      <c r="P27" s="4">
        <f t="shared" si="4"/>
        <v>214.28571428571428</v>
      </c>
      <c r="Q27" s="4">
        <f t="shared" si="5"/>
        <v>0</v>
      </c>
      <c r="R27" s="4">
        <f t="shared" si="8"/>
        <v>0.49079754601226994</v>
      </c>
      <c r="T27" s="2">
        <f>+'Silver '!D197</f>
        <v>0.39663</v>
      </c>
      <c r="V27" s="4">
        <f t="shared" si="9"/>
        <v>271.9748571428571</v>
      </c>
      <c r="W27" s="4">
        <f t="shared" si="10"/>
        <v>0</v>
      </c>
      <c r="X27" s="4">
        <f t="shared" si="11"/>
        <v>0</v>
      </c>
      <c r="Y27" s="4">
        <f t="shared" si="12"/>
        <v>31.872053571428566</v>
      </c>
      <c r="Z27" s="4">
        <f t="shared" si="13"/>
        <v>84.99214285714285</v>
      </c>
      <c r="AA27" s="4">
        <f t="shared" si="14"/>
        <v>84.99214285714285</v>
      </c>
      <c r="AB27" s="4">
        <f t="shared" si="15"/>
        <v>0</v>
      </c>
      <c r="AC27" s="4">
        <f t="shared" si="16"/>
        <v>0.1946650306748466</v>
      </c>
    </row>
    <row r="28" spans="1:29" ht="15.75">
      <c r="A28" s="2">
        <v>1539</v>
      </c>
      <c r="B28" s="2">
        <v>376</v>
      </c>
      <c r="K28" s="4">
        <f t="shared" si="7"/>
        <v>671.4285714285713</v>
      </c>
      <c r="L28" s="4">
        <f t="shared" si="0"/>
        <v>0</v>
      </c>
      <c r="M28" s="4">
        <f t="shared" si="1"/>
        <v>0</v>
      </c>
      <c r="N28" s="4">
        <f t="shared" si="2"/>
        <v>0</v>
      </c>
      <c r="O28" s="4">
        <f t="shared" si="3"/>
        <v>0</v>
      </c>
      <c r="P28" s="4">
        <f t="shared" si="4"/>
        <v>0</v>
      </c>
      <c r="Q28" s="4">
        <f t="shared" si="5"/>
        <v>0</v>
      </c>
      <c r="R28" s="4">
        <f t="shared" si="8"/>
        <v>0</v>
      </c>
      <c r="T28" s="2">
        <f>+'Silver '!D198</f>
        <v>0.39663</v>
      </c>
      <c r="V28" s="4">
        <f t="shared" si="9"/>
        <v>266.30871428571425</v>
      </c>
      <c r="W28" s="4">
        <f t="shared" si="10"/>
        <v>0</v>
      </c>
      <c r="X28" s="4">
        <f t="shared" si="11"/>
        <v>0</v>
      </c>
      <c r="Y28" s="4">
        <f t="shared" si="12"/>
        <v>0</v>
      </c>
      <c r="Z28" s="4">
        <f t="shared" si="13"/>
        <v>0</v>
      </c>
      <c r="AA28" s="4">
        <f t="shared" si="14"/>
        <v>0</v>
      </c>
      <c r="AB28" s="4">
        <f t="shared" si="15"/>
        <v>0</v>
      </c>
      <c r="AC28" s="4">
        <f t="shared" si="16"/>
        <v>0</v>
      </c>
    </row>
    <row r="29" spans="1:29" ht="15.75">
      <c r="A29" s="2">
        <v>1540</v>
      </c>
      <c r="E29" s="23">
        <v>41.3</v>
      </c>
      <c r="F29" s="23">
        <v>144</v>
      </c>
      <c r="G29" s="23">
        <v>120</v>
      </c>
      <c r="K29" s="4">
        <f t="shared" si="7"/>
        <v>0</v>
      </c>
      <c r="L29" s="4">
        <f t="shared" si="0"/>
        <v>0</v>
      </c>
      <c r="M29" s="4">
        <f t="shared" si="1"/>
        <v>0</v>
      </c>
      <c r="N29" s="4">
        <f t="shared" si="2"/>
        <v>73.74999999999999</v>
      </c>
      <c r="O29" s="4">
        <f t="shared" si="3"/>
        <v>257.1428571428571</v>
      </c>
      <c r="P29" s="4">
        <f t="shared" si="4"/>
        <v>214.28571428571428</v>
      </c>
      <c r="Q29" s="4">
        <f t="shared" si="5"/>
        <v>0</v>
      </c>
      <c r="R29" s="4">
        <f t="shared" si="8"/>
        <v>0</v>
      </c>
      <c r="T29" s="2">
        <f>+'Silver '!D199</f>
        <v>0.39663</v>
      </c>
      <c r="V29" s="4">
        <f t="shared" si="9"/>
        <v>0</v>
      </c>
      <c r="W29" s="4">
        <f t="shared" si="10"/>
        <v>0</v>
      </c>
      <c r="X29" s="4">
        <f t="shared" si="11"/>
        <v>0</v>
      </c>
      <c r="Y29" s="4">
        <f t="shared" si="12"/>
        <v>29.25146249999999</v>
      </c>
      <c r="Z29" s="4">
        <f t="shared" si="13"/>
        <v>101.99057142857141</v>
      </c>
      <c r="AA29" s="4">
        <f t="shared" si="14"/>
        <v>84.99214285714285</v>
      </c>
      <c r="AB29" s="4">
        <f t="shared" si="15"/>
        <v>0</v>
      </c>
      <c r="AC29" s="4">
        <f t="shared" si="16"/>
        <v>0</v>
      </c>
    </row>
    <row r="30" spans="1:29" ht="15.75">
      <c r="A30" s="2">
        <v>1541</v>
      </c>
      <c r="B30" s="2">
        <v>402</v>
      </c>
      <c r="D30" s="23">
        <v>554</v>
      </c>
      <c r="E30" s="23">
        <v>45</v>
      </c>
      <c r="F30" s="23">
        <v>144</v>
      </c>
      <c r="G30" s="23">
        <v>104</v>
      </c>
      <c r="I30" s="23">
        <v>21</v>
      </c>
      <c r="K30" s="4">
        <f t="shared" si="7"/>
        <v>717.8571428571428</v>
      </c>
      <c r="L30" s="4">
        <f t="shared" si="0"/>
        <v>0</v>
      </c>
      <c r="M30" s="4">
        <f t="shared" si="1"/>
        <v>989.2857142857142</v>
      </c>
      <c r="N30" s="4">
        <f t="shared" si="2"/>
        <v>80.35714285714285</v>
      </c>
      <c r="O30" s="4">
        <f t="shared" si="3"/>
        <v>257.1428571428571</v>
      </c>
      <c r="P30" s="4">
        <f t="shared" si="4"/>
        <v>185.7142857142857</v>
      </c>
      <c r="Q30" s="4">
        <f t="shared" si="5"/>
        <v>0</v>
      </c>
      <c r="R30" s="4">
        <f t="shared" si="8"/>
        <v>0.5153374233128835</v>
      </c>
      <c r="T30" s="2">
        <f>+'Silver '!D200</f>
        <v>0.39663</v>
      </c>
      <c r="V30" s="4">
        <f t="shared" si="9"/>
        <v>284.72367857142854</v>
      </c>
      <c r="W30" s="4">
        <f t="shared" si="10"/>
        <v>0</v>
      </c>
      <c r="X30" s="4">
        <f t="shared" si="11"/>
        <v>392.3803928571428</v>
      </c>
      <c r="Y30" s="4">
        <f t="shared" si="12"/>
        <v>31.872053571428566</v>
      </c>
      <c r="Z30" s="4">
        <f t="shared" si="13"/>
        <v>101.99057142857141</v>
      </c>
      <c r="AA30" s="4">
        <f t="shared" si="14"/>
        <v>73.65985714285713</v>
      </c>
      <c r="AB30" s="4">
        <f t="shared" si="15"/>
        <v>0</v>
      </c>
      <c r="AC30" s="4">
        <f t="shared" si="16"/>
        <v>0.20439828220858897</v>
      </c>
    </row>
    <row r="31" spans="1:29" ht="15.75">
      <c r="A31" s="2">
        <v>1542</v>
      </c>
      <c r="D31" s="23">
        <v>560</v>
      </c>
      <c r="E31" s="23">
        <v>45</v>
      </c>
      <c r="F31" s="23">
        <v>144</v>
      </c>
      <c r="G31" s="23">
        <v>104</v>
      </c>
      <c r="I31" s="23">
        <v>30</v>
      </c>
      <c r="K31" s="4">
        <f t="shared" si="7"/>
        <v>0</v>
      </c>
      <c r="L31" s="4">
        <f t="shared" si="0"/>
        <v>0</v>
      </c>
      <c r="M31" s="4">
        <f t="shared" si="1"/>
        <v>999.9999999999999</v>
      </c>
      <c r="N31" s="4">
        <f t="shared" si="2"/>
        <v>80.35714285714285</v>
      </c>
      <c r="O31" s="4">
        <f t="shared" si="3"/>
        <v>257.1428571428571</v>
      </c>
      <c r="P31" s="4">
        <f t="shared" si="4"/>
        <v>185.7142857142857</v>
      </c>
      <c r="Q31" s="4">
        <f t="shared" si="5"/>
        <v>0</v>
      </c>
      <c r="R31" s="4">
        <f t="shared" si="8"/>
        <v>0.7361963190184049</v>
      </c>
      <c r="T31" s="2">
        <f>+'Silver '!D201</f>
        <v>0.3686</v>
      </c>
      <c r="V31" s="4">
        <f t="shared" si="9"/>
        <v>0</v>
      </c>
      <c r="W31" s="4">
        <f t="shared" si="10"/>
        <v>0</v>
      </c>
      <c r="X31" s="4">
        <f t="shared" si="11"/>
        <v>368.59999999999997</v>
      </c>
      <c r="Y31" s="4">
        <f t="shared" si="12"/>
        <v>29.619642857142853</v>
      </c>
      <c r="Z31" s="4">
        <f t="shared" si="13"/>
        <v>94.78285714285713</v>
      </c>
      <c r="AA31" s="4">
        <f t="shared" si="14"/>
        <v>68.4542857142857</v>
      </c>
      <c r="AB31" s="4">
        <f t="shared" si="15"/>
        <v>0</v>
      </c>
      <c r="AC31" s="4">
        <f t="shared" si="16"/>
        <v>0.271361963190184</v>
      </c>
    </row>
    <row r="32" spans="1:29" ht="15.75">
      <c r="A32" s="2">
        <v>1543</v>
      </c>
      <c r="D32" s="23">
        <v>484</v>
      </c>
      <c r="I32" s="23">
        <v>23.5</v>
      </c>
      <c r="K32" s="4">
        <f t="shared" si="7"/>
        <v>0</v>
      </c>
      <c r="L32" s="4">
        <f t="shared" si="0"/>
        <v>0</v>
      </c>
      <c r="M32" s="4">
        <f t="shared" si="1"/>
        <v>864.2857142857142</v>
      </c>
      <c r="N32" s="4">
        <f t="shared" si="2"/>
        <v>0</v>
      </c>
      <c r="O32" s="4">
        <f t="shared" si="3"/>
        <v>0</v>
      </c>
      <c r="P32" s="4">
        <f t="shared" si="4"/>
        <v>0</v>
      </c>
      <c r="Q32" s="4">
        <f t="shared" si="5"/>
        <v>0</v>
      </c>
      <c r="R32" s="4">
        <f t="shared" si="8"/>
        <v>0.5766871165644172</v>
      </c>
      <c r="T32" s="2">
        <f>+'Silver '!D202</f>
        <v>0.3686</v>
      </c>
      <c r="V32" s="4">
        <f t="shared" si="9"/>
        <v>0</v>
      </c>
      <c r="W32" s="4">
        <f t="shared" si="10"/>
        <v>0</v>
      </c>
      <c r="X32" s="4">
        <f t="shared" si="11"/>
        <v>318.57571428571424</v>
      </c>
      <c r="Y32" s="4">
        <f t="shared" si="12"/>
        <v>0</v>
      </c>
      <c r="Z32" s="4">
        <f t="shared" si="13"/>
        <v>0</v>
      </c>
      <c r="AA32" s="4">
        <f t="shared" si="14"/>
        <v>0</v>
      </c>
      <c r="AB32" s="4">
        <f t="shared" si="15"/>
        <v>0</v>
      </c>
      <c r="AC32" s="4">
        <f t="shared" si="16"/>
        <v>0.21256687116564416</v>
      </c>
    </row>
    <row r="33" spans="1:29" ht="15.75">
      <c r="A33" s="2">
        <v>1544</v>
      </c>
      <c r="D33" s="23">
        <v>470</v>
      </c>
      <c r="E33" s="23">
        <v>43.3</v>
      </c>
      <c r="F33" s="23">
        <v>128</v>
      </c>
      <c r="G33" s="23">
        <v>90</v>
      </c>
      <c r="I33" s="23">
        <v>23.9</v>
      </c>
      <c r="K33" s="4">
        <f t="shared" si="7"/>
        <v>0</v>
      </c>
      <c r="L33" s="4">
        <f t="shared" si="0"/>
        <v>0</v>
      </c>
      <c r="M33" s="4">
        <f t="shared" si="1"/>
        <v>839.2857142857142</v>
      </c>
      <c r="N33" s="4">
        <f t="shared" si="2"/>
        <v>77.32142857142856</v>
      </c>
      <c r="O33" s="4">
        <f t="shared" si="3"/>
        <v>228.57142857142856</v>
      </c>
      <c r="P33" s="4">
        <f t="shared" si="4"/>
        <v>160.7142857142857</v>
      </c>
      <c r="Q33" s="4">
        <f t="shared" si="5"/>
        <v>0</v>
      </c>
      <c r="R33" s="4">
        <f t="shared" si="8"/>
        <v>0.5865030674846625</v>
      </c>
      <c r="T33" s="2">
        <f>+'Silver '!D203</f>
        <v>0.3686</v>
      </c>
      <c r="V33" s="4">
        <f t="shared" si="9"/>
        <v>0</v>
      </c>
      <c r="W33" s="4">
        <f t="shared" si="10"/>
        <v>0</v>
      </c>
      <c r="X33" s="4">
        <f t="shared" si="11"/>
        <v>309.36071428571427</v>
      </c>
      <c r="Y33" s="4">
        <f t="shared" si="12"/>
        <v>28.500678571428566</v>
      </c>
      <c r="Z33" s="4">
        <f t="shared" si="13"/>
        <v>84.25142857142856</v>
      </c>
      <c r="AA33" s="4">
        <f t="shared" si="14"/>
        <v>59.23928571428571</v>
      </c>
      <c r="AB33" s="4">
        <f t="shared" si="15"/>
        <v>0</v>
      </c>
      <c r="AC33" s="4">
        <f t="shared" si="16"/>
        <v>0.2161850306748466</v>
      </c>
    </row>
    <row r="34" spans="1:29" ht="15.75">
      <c r="A34" s="2">
        <v>1545</v>
      </c>
      <c r="B34" s="2">
        <v>366</v>
      </c>
      <c r="D34" s="23">
        <v>450</v>
      </c>
      <c r="E34" s="23">
        <v>55</v>
      </c>
      <c r="F34" s="23">
        <v>112</v>
      </c>
      <c r="I34" s="23">
        <v>21.1</v>
      </c>
      <c r="K34" s="4">
        <f t="shared" si="7"/>
        <v>653.5714285714286</v>
      </c>
      <c r="L34" s="4">
        <f t="shared" si="0"/>
        <v>0</v>
      </c>
      <c r="M34" s="4">
        <f t="shared" si="1"/>
        <v>803.5714285714284</v>
      </c>
      <c r="N34" s="4">
        <f t="shared" si="2"/>
        <v>98.21428571428571</v>
      </c>
      <c r="O34" s="4">
        <f t="shared" si="3"/>
        <v>199.99999999999997</v>
      </c>
      <c r="P34" s="4">
        <f t="shared" si="4"/>
        <v>0</v>
      </c>
      <c r="Q34" s="4">
        <f t="shared" si="5"/>
        <v>0</v>
      </c>
      <c r="R34" s="4">
        <f t="shared" si="8"/>
        <v>0.5177914110429448</v>
      </c>
      <c r="T34" s="2">
        <f>+'Silver '!D204</f>
        <v>0.3686</v>
      </c>
      <c r="V34" s="4">
        <f t="shared" si="9"/>
        <v>240.90642857142856</v>
      </c>
      <c r="W34" s="4">
        <f t="shared" si="10"/>
        <v>0</v>
      </c>
      <c r="X34" s="4">
        <f t="shared" si="11"/>
        <v>296.1964285714285</v>
      </c>
      <c r="Y34" s="4">
        <f t="shared" si="12"/>
        <v>36.20178571428571</v>
      </c>
      <c r="Z34" s="4">
        <f t="shared" si="13"/>
        <v>73.71999999999998</v>
      </c>
      <c r="AA34" s="4">
        <f t="shared" si="14"/>
        <v>0</v>
      </c>
      <c r="AB34" s="4">
        <f t="shared" si="15"/>
        <v>0</v>
      </c>
      <c r="AC34" s="4">
        <f t="shared" si="16"/>
        <v>0.19085791411042943</v>
      </c>
    </row>
    <row r="35" spans="1:29" ht="15.75">
      <c r="A35" s="2">
        <v>1546</v>
      </c>
      <c r="E35" s="23">
        <v>45.7</v>
      </c>
      <c r="I35" s="23">
        <v>24</v>
      </c>
      <c r="K35" s="4">
        <f t="shared" si="7"/>
        <v>0</v>
      </c>
      <c r="L35" s="4">
        <f t="shared" si="0"/>
        <v>0</v>
      </c>
      <c r="M35" s="4">
        <f t="shared" si="1"/>
        <v>0</v>
      </c>
      <c r="N35" s="4">
        <f t="shared" si="2"/>
        <v>81.60714285714286</v>
      </c>
      <c r="O35" s="4">
        <f t="shared" si="3"/>
        <v>0</v>
      </c>
      <c r="P35" s="4">
        <f t="shared" si="4"/>
        <v>0</v>
      </c>
      <c r="Q35" s="4">
        <f t="shared" si="5"/>
        <v>0</v>
      </c>
      <c r="R35" s="4">
        <f t="shared" si="8"/>
        <v>0.588957055214724</v>
      </c>
      <c r="T35" s="2">
        <f>+'Silver '!D205</f>
        <v>0.3686</v>
      </c>
      <c r="V35" s="4">
        <f t="shared" si="9"/>
        <v>0</v>
      </c>
      <c r="W35" s="4">
        <f t="shared" si="10"/>
        <v>0</v>
      </c>
      <c r="X35" s="4">
        <f t="shared" si="11"/>
        <v>0</v>
      </c>
      <c r="Y35" s="4">
        <f t="shared" si="12"/>
        <v>30.080392857142858</v>
      </c>
      <c r="Z35" s="4">
        <f t="shared" si="13"/>
        <v>0</v>
      </c>
      <c r="AA35" s="4">
        <f t="shared" si="14"/>
        <v>0</v>
      </c>
      <c r="AB35" s="4">
        <f t="shared" si="15"/>
        <v>0</v>
      </c>
      <c r="AC35" s="4">
        <f t="shared" si="16"/>
        <v>0.21708957055214725</v>
      </c>
    </row>
    <row r="36" spans="1:29" ht="15.75">
      <c r="A36" s="2">
        <v>1547</v>
      </c>
      <c r="D36" s="23">
        <v>420</v>
      </c>
      <c r="E36" s="23">
        <v>71.9</v>
      </c>
      <c r="F36" s="23">
        <v>120</v>
      </c>
      <c r="G36" s="23">
        <v>80</v>
      </c>
      <c r="I36" s="23">
        <v>24</v>
      </c>
      <c r="K36" s="4">
        <f t="shared" si="7"/>
        <v>0</v>
      </c>
      <c r="L36" s="4">
        <f t="shared" si="0"/>
        <v>0</v>
      </c>
      <c r="M36" s="4">
        <f t="shared" si="1"/>
        <v>749.9999999999999</v>
      </c>
      <c r="N36" s="4">
        <f t="shared" si="2"/>
        <v>128.39285714285714</v>
      </c>
      <c r="O36" s="4">
        <f t="shared" si="3"/>
        <v>214.28571428571428</v>
      </c>
      <c r="P36" s="4">
        <f t="shared" si="4"/>
        <v>142.85714285714283</v>
      </c>
      <c r="Q36" s="4">
        <f t="shared" si="5"/>
        <v>0</v>
      </c>
      <c r="R36" s="4">
        <f t="shared" si="8"/>
        <v>0.588957055214724</v>
      </c>
      <c r="T36" s="2">
        <f>+'Silver '!D206</f>
        <v>0.3686</v>
      </c>
      <c r="V36" s="4">
        <f t="shared" si="9"/>
        <v>0</v>
      </c>
      <c r="W36" s="4">
        <f t="shared" si="10"/>
        <v>0</v>
      </c>
      <c r="X36" s="4">
        <f t="shared" si="11"/>
        <v>276.44999999999993</v>
      </c>
      <c r="Y36" s="4">
        <f t="shared" si="12"/>
        <v>47.32560714285714</v>
      </c>
      <c r="Z36" s="4">
        <f t="shared" si="13"/>
        <v>78.98571428571428</v>
      </c>
      <c r="AA36" s="4">
        <f t="shared" si="14"/>
        <v>52.657142857142844</v>
      </c>
      <c r="AB36" s="4">
        <f t="shared" si="15"/>
        <v>0</v>
      </c>
      <c r="AC36" s="4">
        <f t="shared" si="16"/>
        <v>0.21708957055214725</v>
      </c>
    </row>
    <row r="37" spans="1:29" ht="15.75">
      <c r="A37" s="2">
        <v>1548</v>
      </c>
      <c r="D37" s="23">
        <v>768</v>
      </c>
      <c r="E37" s="23">
        <v>47.5</v>
      </c>
      <c r="F37" s="23">
        <v>120</v>
      </c>
      <c r="G37" s="23">
        <v>104</v>
      </c>
      <c r="I37" s="23">
        <v>24</v>
      </c>
      <c r="K37" s="4">
        <f t="shared" si="7"/>
        <v>0</v>
      </c>
      <c r="L37" s="4">
        <f t="shared" si="0"/>
        <v>0</v>
      </c>
      <c r="M37" s="4">
        <f t="shared" si="1"/>
        <v>1371.4285714285713</v>
      </c>
      <c r="N37" s="4">
        <f t="shared" si="2"/>
        <v>84.82142857142857</v>
      </c>
      <c r="O37" s="4">
        <f t="shared" si="3"/>
        <v>214.28571428571428</v>
      </c>
      <c r="P37" s="4">
        <f t="shared" si="4"/>
        <v>185.7142857142857</v>
      </c>
      <c r="Q37" s="4">
        <f t="shared" si="5"/>
        <v>0</v>
      </c>
      <c r="R37" s="4">
        <f t="shared" si="8"/>
        <v>0.588957055214724</v>
      </c>
      <c r="T37" s="2">
        <f>+'Silver '!D207</f>
        <v>0.3686</v>
      </c>
      <c r="V37" s="4">
        <f t="shared" si="9"/>
        <v>0</v>
      </c>
      <c r="W37" s="4">
        <f t="shared" si="10"/>
        <v>0</v>
      </c>
      <c r="X37" s="4">
        <f t="shared" si="11"/>
        <v>505.5085714285714</v>
      </c>
      <c r="Y37" s="4">
        <f t="shared" si="12"/>
        <v>31.26517857142857</v>
      </c>
      <c r="Z37" s="4">
        <f t="shared" si="13"/>
        <v>78.98571428571428</v>
      </c>
      <c r="AA37" s="4">
        <f t="shared" si="14"/>
        <v>68.4542857142857</v>
      </c>
      <c r="AB37" s="4">
        <f t="shared" si="15"/>
        <v>0</v>
      </c>
      <c r="AC37" s="4">
        <f t="shared" si="16"/>
        <v>0.21708957055214725</v>
      </c>
    </row>
    <row r="38" spans="1:29" ht="15.75">
      <c r="A38" s="2">
        <v>1549</v>
      </c>
      <c r="E38" s="23">
        <v>47.5</v>
      </c>
      <c r="F38" s="23">
        <v>96</v>
      </c>
      <c r="G38" s="23">
        <v>60</v>
      </c>
      <c r="I38" s="23">
        <v>25.3</v>
      </c>
      <c r="K38" s="4">
        <f t="shared" si="7"/>
        <v>0</v>
      </c>
      <c r="L38" s="4">
        <f t="shared" si="0"/>
        <v>0</v>
      </c>
      <c r="M38" s="4">
        <f t="shared" si="1"/>
        <v>0</v>
      </c>
      <c r="N38" s="4">
        <f t="shared" si="2"/>
        <v>84.82142857142857</v>
      </c>
      <c r="O38" s="4">
        <f t="shared" si="3"/>
        <v>171.42857142857142</v>
      </c>
      <c r="P38" s="4">
        <f t="shared" si="4"/>
        <v>107.14285714285714</v>
      </c>
      <c r="Q38" s="4">
        <f t="shared" si="5"/>
        <v>0</v>
      </c>
      <c r="R38" s="4">
        <f t="shared" si="8"/>
        <v>0.6208588957055214</v>
      </c>
      <c r="T38" s="2">
        <f>+'Silver '!D208</f>
        <v>0.3686</v>
      </c>
      <c r="V38" s="4">
        <f t="shared" si="9"/>
        <v>0</v>
      </c>
      <c r="W38" s="4">
        <f t="shared" si="10"/>
        <v>0</v>
      </c>
      <c r="X38" s="4">
        <f t="shared" si="11"/>
        <v>0</v>
      </c>
      <c r="Y38" s="4">
        <f t="shared" si="12"/>
        <v>31.26517857142857</v>
      </c>
      <c r="Z38" s="4">
        <f t="shared" si="13"/>
        <v>63.18857142857142</v>
      </c>
      <c r="AA38" s="4">
        <f t="shared" si="14"/>
        <v>39.49285714285714</v>
      </c>
      <c r="AB38" s="4">
        <f t="shared" si="15"/>
        <v>0</v>
      </c>
      <c r="AC38" s="4">
        <f t="shared" si="16"/>
        <v>0.2288485889570552</v>
      </c>
    </row>
    <row r="39" spans="1:29" ht="15.75">
      <c r="A39" s="2">
        <v>1550</v>
      </c>
      <c r="G39" s="23">
        <v>128</v>
      </c>
      <c r="K39" s="4">
        <f t="shared" si="7"/>
        <v>0</v>
      </c>
      <c r="L39" s="4">
        <f t="shared" si="0"/>
        <v>0</v>
      </c>
      <c r="M39" s="4">
        <f t="shared" si="1"/>
        <v>0</v>
      </c>
      <c r="N39" s="4">
        <f t="shared" si="2"/>
        <v>0</v>
      </c>
      <c r="O39" s="4">
        <f t="shared" si="3"/>
        <v>0</v>
      </c>
      <c r="P39" s="4">
        <f t="shared" si="4"/>
        <v>228.57142857142856</v>
      </c>
      <c r="Q39" s="4">
        <f t="shared" si="5"/>
        <v>0</v>
      </c>
      <c r="R39" s="4">
        <f t="shared" si="8"/>
        <v>0</v>
      </c>
      <c r="T39" s="2">
        <f>+'Silver '!D209</f>
        <v>0.3686</v>
      </c>
      <c r="V39" s="4">
        <f t="shared" si="9"/>
        <v>0</v>
      </c>
      <c r="W39" s="4">
        <f t="shared" si="10"/>
        <v>0</v>
      </c>
      <c r="X39" s="4">
        <f t="shared" si="11"/>
        <v>0</v>
      </c>
      <c r="Y39" s="4">
        <f t="shared" si="12"/>
        <v>0</v>
      </c>
      <c r="Z39" s="4">
        <f t="shared" si="13"/>
        <v>0</v>
      </c>
      <c r="AA39" s="4">
        <f t="shared" si="14"/>
        <v>84.25142857142856</v>
      </c>
      <c r="AB39" s="4">
        <f t="shared" si="15"/>
        <v>0</v>
      </c>
      <c r="AC39" s="4">
        <f t="shared" si="16"/>
        <v>0</v>
      </c>
    </row>
    <row r="40" spans="1:29" ht="15.75">
      <c r="A40" s="2">
        <v>1551</v>
      </c>
      <c r="K40" s="4">
        <f t="shared" si="7"/>
        <v>0</v>
      </c>
      <c r="L40" s="4">
        <f t="shared" si="0"/>
        <v>0</v>
      </c>
      <c r="M40" s="4">
        <f t="shared" si="1"/>
        <v>0</v>
      </c>
      <c r="N40" s="4">
        <f t="shared" si="2"/>
        <v>0</v>
      </c>
      <c r="O40" s="4">
        <f t="shared" si="3"/>
        <v>0</v>
      </c>
      <c r="P40" s="4">
        <f t="shared" si="4"/>
        <v>0</v>
      </c>
      <c r="Q40" s="4">
        <f t="shared" si="5"/>
        <v>0</v>
      </c>
      <c r="R40" s="4">
        <f t="shared" si="8"/>
        <v>0</v>
      </c>
      <c r="T40" s="2">
        <f>+'Silver '!D210</f>
        <v>0.3686</v>
      </c>
      <c r="V40" s="4">
        <f t="shared" si="9"/>
        <v>0</v>
      </c>
      <c r="W40" s="4">
        <f t="shared" si="10"/>
        <v>0</v>
      </c>
      <c r="X40" s="4">
        <f t="shared" si="11"/>
        <v>0</v>
      </c>
      <c r="Y40" s="4">
        <f t="shared" si="12"/>
        <v>0</v>
      </c>
      <c r="Z40" s="4">
        <f t="shared" si="13"/>
        <v>0</v>
      </c>
      <c r="AA40" s="4">
        <f t="shared" si="14"/>
        <v>0</v>
      </c>
      <c r="AB40" s="4">
        <f t="shared" si="15"/>
        <v>0</v>
      </c>
      <c r="AC40" s="4">
        <f t="shared" si="16"/>
        <v>0</v>
      </c>
    </row>
    <row r="41" spans="1:29" ht="15.75">
      <c r="A41" s="2">
        <v>1552</v>
      </c>
      <c r="K41" s="4">
        <f t="shared" si="7"/>
        <v>0</v>
      </c>
      <c r="L41" s="4">
        <f t="shared" si="0"/>
        <v>0</v>
      </c>
      <c r="M41" s="4">
        <f t="shared" si="1"/>
        <v>0</v>
      </c>
      <c r="N41" s="4">
        <f t="shared" si="2"/>
        <v>0</v>
      </c>
      <c r="O41" s="4">
        <f t="shared" si="3"/>
        <v>0</v>
      </c>
      <c r="P41" s="4">
        <f t="shared" si="4"/>
        <v>0</v>
      </c>
      <c r="Q41" s="4">
        <f t="shared" si="5"/>
        <v>0</v>
      </c>
      <c r="R41" s="4">
        <f t="shared" si="8"/>
        <v>0</v>
      </c>
      <c r="T41" s="2">
        <f>+'Silver '!D211</f>
        <v>0.3686</v>
      </c>
      <c r="V41" s="4">
        <f t="shared" si="9"/>
        <v>0</v>
      </c>
      <c r="W41" s="4">
        <f t="shared" si="10"/>
        <v>0</v>
      </c>
      <c r="X41" s="4">
        <f t="shared" si="11"/>
        <v>0</v>
      </c>
      <c r="Y41" s="4">
        <f t="shared" si="12"/>
        <v>0</v>
      </c>
      <c r="Z41" s="4">
        <f t="shared" si="13"/>
        <v>0</v>
      </c>
      <c r="AA41" s="4">
        <f t="shared" si="14"/>
        <v>0</v>
      </c>
      <c r="AB41" s="4">
        <f t="shared" si="15"/>
        <v>0</v>
      </c>
      <c r="AC41" s="4">
        <f t="shared" si="16"/>
        <v>0</v>
      </c>
    </row>
    <row r="42" spans="1:29" ht="15.75">
      <c r="A42" s="2">
        <v>1553</v>
      </c>
      <c r="B42" s="2">
        <v>313</v>
      </c>
      <c r="E42" s="23">
        <v>54.5</v>
      </c>
      <c r="F42" s="23">
        <v>75.3</v>
      </c>
      <c r="G42" s="23">
        <v>67</v>
      </c>
      <c r="I42" s="23">
        <v>30.7</v>
      </c>
      <c r="K42" s="4">
        <f t="shared" si="7"/>
        <v>558.9285714285713</v>
      </c>
      <c r="L42" s="4">
        <f t="shared" si="0"/>
        <v>0</v>
      </c>
      <c r="M42" s="4">
        <f t="shared" si="1"/>
        <v>0</v>
      </c>
      <c r="N42" s="4">
        <f t="shared" si="2"/>
        <v>97.32142857142856</v>
      </c>
      <c r="O42" s="4">
        <f t="shared" si="3"/>
        <v>134.4642857142857</v>
      </c>
      <c r="P42" s="4">
        <f t="shared" si="4"/>
        <v>119.64285714285712</v>
      </c>
      <c r="Q42" s="4">
        <f t="shared" si="5"/>
        <v>0</v>
      </c>
      <c r="R42" s="4">
        <f t="shared" si="8"/>
        <v>0.7533742331288343</v>
      </c>
      <c r="T42" s="2">
        <f>+'Silver '!D212</f>
        <v>0.3686</v>
      </c>
      <c r="V42" s="4">
        <f t="shared" si="9"/>
        <v>206.0210714285714</v>
      </c>
      <c r="W42" s="4">
        <f t="shared" si="10"/>
        <v>0</v>
      </c>
      <c r="X42" s="4">
        <f t="shared" si="11"/>
        <v>0</v>
      </c>
      <c r="Y42" s="4">
        <f t="shared" si="12"/>
        <v>35.872678571428565</v>
      </c>
      <c r="Z42" s="4">
        <f t="shared" si="13"/>
        <v>49.563535714285706</v>
      </c>
      <c r="AA42" s="4">
        <f t="shared" si="14"/>
        <v>44.100357142857135</v>
      </c>
      <c r="AB42" s="4">
        <f t="shared" si="15"/>
        <v>0</v>
      </c>
      <c r="AC42" s="4">
        <f t="shared" si="16"/>
        <v>0.27769374233128835</v>
      </c>
    </row>
    <row r="43" spans="1:29" ht="15.75">
      <c r="A43" s="2">
        <v>1554</v>
      </c>
      <c r="B43" s="2">
        <v>360</v>
      </c>
      <c r="E43" s="23">
        <v>50.4</v>
      </c>
      <c r="F43" s="23">
        <v>86.3</v>
      </c>
      <c r="G43" s="23">
        <v>60.1</v>
      </c>
      <c r="I43" s="23">
        <v>30</v>
      </c>
      <c r="K43" s="4">
        <f t="shared" si="7"/>
        <v>642.8571428571428</v>
      </c>
      <c r="L43" s="4">
        <f t="shared" si="0"/>
        <v>0</v>
      </c>
      <c r="M43" s="4">
        <f t="shared" si="1"/>
        <v>0</v>
      </c>
      <c r="N43" s="4">
        <f t="shared" si="2"/>
        <v>89.99999999999999</v>
      </c>
      <c r="O43" s="4">
        <f t="shared" si="3"/>
        <v>154.10714285714283</v>
      </c>
      <c r="P43" s="4">
        <f t="shared" si="4"/>
        <v>107.32142857142857</v>
      </c>
      <c r="Q43" s="4">
        <f t="shared" si="5"/>
        <v>0</v>
      </c>
      <c r="R43" s="4">
        <f t="shared" si="8"/>
        <v>0.7361963190184049</v>
      </c>
      <c r="T43" s="2">
        <f>+'Silver '!D213</f>
        <v>0.3686</v>
      </c>
      <c r="V43" s="4">
        <f t="shared" si="9"/>
        <v>236.95714285714283</v>
      </c>
      <c r="W43" s="4">
        <f t="shared" si="10"/>
        <v>0</v>
      </c>
      <c r="X43" s="4">
        <f t="shared" si="11"/>
        <v>0</v>
      </c>
      <c r="Y43" s="4">
        <f t="shared" si="12"/>
        <v>33.17399999999999</v>
      </c>
      <c r="Z43" s="4">
        <f t="shared" si="13"/>
        <v>56.80389285714285</v>
      </c>
      <c r="AA43" s="4">
        <f t="shared" si="14"/>
        <v>39.558678571428565</v>
      </c>
      <c r="AB43" s="4">
        <f t="shared" si="15"/>
        <v>0</v>
      </c>
      <c r="AC43" s="4">
        <f t="shared" si="16"/>
        <v>0.271361963190184</v>
      </c>
    </row>
    <row r="44" spans="1:29" ht="15.75">
      <c r="A44" s="2">
        <v>1555</v>
      </c>
      <c r="B44" s="2">
        <v>300</v>
      </c>
      <c r="D44" s="23">
        <v>544</v>
      </c>
      <c r="E44" s="23">
        <v>51.3</v>
      </c>
      <c r="F44" s="23">
        <v>42.9</v>
      </c>
      <c r="G44" s="23">
        <v>54.4</v>
      </c>
      <c r="I44" s="23">
        <v>30</v>
      </c>
      <c r="K44" s="4">
        <f t="shared" si="7"/>
        <v>535.7142857142857</v>
      </c>
      <c r="L44" s="4">
        <f t="shared" si="0"/>
        <v>0</v>
      </c>
      <c r="M44" s="4">
        <f t="shared" si="1"/>
        <v>971.4285714285713</v>
      </c>
      <c r="N44" s="4">
        <f t="shared" si="2"/>
        <v>91.60714285714285</v>
      </c>
      <c r="O44" s="4">
        <f t="shared" si="3"/>
        <v>76.60714285714285</v>
      </c>
      <c r="P44" s="4">
        <f t="shared" si="4"/>
        <v>97.14285714285712</v>
      </c>
      <c r="Q44" s="4">
        <f t="shared" si="5"/>
        <v>0</v>
      </c>
      <c r="R44" s="4">
        <f t="shared" si="8"/>
        <v>0.7361963190184049</v>
      </c>
      <c r="T44" s="2">
        <f>+'Silver '!D214</f>
        <v>0.3686</v>
      </c>
      <c r="V44" s="4">
        <f t="shared" si="9"/>
        <v>197.4642857142857</v>
      </c>
      <c r="W44" s="4">
        <f t="shared" si="10"/>
        <v>0</v>
      </c>
      <c r="X44" s="4">
        <f t="shared" si="11"/>
        <v>358.0685714285714</v>
      </c>
      <c r="Y44" s="4">
        <f t="shared" si="12"/>
        <v>33.766392857142854</v>
      </c>
      <c r="Z44" s="4">
        <f t="shared" si="13"/>
        <v>28.23739285714285</v>
      </c>
      <c r="AA44" s="4">
        <f t="shared" si="14"/>
        <v>35.80685714285713</v>
      </c>
      <c r="AB44" s="4">
        <f t="shared" si="15"/>
        <v>0</v>
      </c>
      <c r="AC44" s="4">
        <f t="shared" si="16"/>
        <v>0.271361963190184</v>
      </c>
    </row>
    <row r="45" spans="1:29" ht="15.75">
      <c r="A45" s="2">
        <v>1556</v>
      </c>
      <c r="B45" s="2">
        <v>300</v>
      </c>
      <c r="D45" s="23">
        <v>512</v>
      </c>
      <c r="E45" s="23">
        <v>49.3</v>
      </c>
      <c r="F45" s="23">
        <v>90.2</v>
      </c>
      <c r="G45" s="23">
        <v>63.4</v>
      </c>
      <c r="I45" s="23">
        <v>29.2</v>
      </c>
      <c r="K45" s="4">
        <f t="shared" si="7"/>
        <v>535.7142857142857</v>
      </c>
      <c r="L45" s="4">
        <f t="shared" si="0"/>
        <v>0</v>
      </c>
      <c r="M45" s="4">
        <f t="shared" si="1"/>
        <v>914.2857142857142</v>
      </c>
      <c r="N45" s="4">
        <f t="shared" si="2"/>
        <v>88.03571428571428</v>
      </c>
      <c r="O45" s="4">
        <f t="shared" si="3"/>
        <v>161.07142857142856</v>
      </c>
      <c r="P45" s="4">
        <f t="shared" si="4"/>
        <v>113.2142857142857</v>
      </c>
      <c r="Q45" s="4">
        <f t="shared" si="5"/>
        <v>0</v>
      </c>
      <c r="R45" s="4">
        <f t="shared" si="8"/>
        <v>0.7165644171779141</v>
      </c>
      <c r="T45" s="2">
        <f>+'Silver '!D215</f>
        <v>0.3686</v>
      </c>
      <c r="V45" s="4">
        <f t="shared" si="9"/>
        <v>197.4642857142857</v>
      </c>
      <c r="W45" s="4">
        <f t="shared" si="10"/>
        <v>0</v>
      </c>
      <c r="X45" s="4">
        <f t="shared" si="11"/>
        <v>337.00571428571425</v>
      </c>
      <c r="Y45" s="4">
        <f t="shared" si="12"/>
        <v>32.44996428571428</v>
      </c>
      <c r="Z45" s="4">
        <f t="shared" si="13"/>
        <v>59.370928571428564</v>
      </c>
      <c r="AA45" s="4">
        <f t="shared" si="14"/>
        <v>41.7307857142857</v>
      </c>
      <c r="AB45" s="4">
        <f t="shared" si="15"/>
        <v>0</v>
      </c>
      <c r="AC45" s="4">
        <f t="shared" si="16"/>
        <v>0.26412564417177914</v>
      </c>
    </row>
    <row r="46" spans="1:29" ht="15.75">
      <c r="A46" s="2">
        <v>1557</v>
      </c>
      <c r="B46" s="2">
        <v>345</v>
      </c>
      <c r="E46" s="23">
        <v>49.6</v>
      </c>
      <c r="F46" s="23">
        <v>97.4</v>
      </c>
      <c r="G46" s="23">
        <v>92.4</v>
      </c>
      <c r="I46" s="23">
        <v>30</v>
      </c>
      <c r="K46" s="4">
        <f t="shared" si="7"/>
        <v>616.0714285714286</v>
      </c>
      <c r="L46" s="4">
        <f t="shared" si="0"/>
        <v>0</v>
      </c>
      <c r="M46" s="4">
        <f t="shared" si="1"/>
        <v>0</v>
      </c>
      <c r="N46" s="4">
        <f t="shared" si="2"/>
        <v>88.57142857142857</v>
      </c>
      <c r="O46" s="4">
        <f t="shared" si="3"/>
        <v>173.92857142857142</v>
      </c>
      <c r="P46" s="4">
        <f t="shared" si="4"/>
        <v>165</v>
      </c>
      <c r="Q46" s="4">
        <f t="shared" si="5"/>
        <v>0</v>
      </c>
      <c r="R46" s="4">
        <f t="shared" si="8"/>
        <v>0.7361963190184049</v>
      </c>
      <c r="T46" s="2">
        <f>+'Silver '!D216</f>
        <v>0.3686</v>
      </c>
      <c r="V46" s="4">
        <f t="shared" si="9"/>
        <v>227.08392857142854</v>
      </c>
      <c r="W46" s="4">
        <f t="shared" si="10"/>
        <v>0</v>
      </c>
      <c r="X46" s="4">
        <f t="shared" si="11"/>
        <v>0</v>
      </c>
      <c r="Y46" s="4">
        <f t="shared" si="12"/>
        <v>32.64742857142857</v>
      </c>
      <c r="Z46" s="4">
        <f t="shared" si="13"/>
        <v>64.11007142857142</v>
      </c>
      <c r="AA46" s="4">
        <f t="shared" si="14"/>
        <v>60.818999999999996</v>
      </c>
      <c r="AB46" s="4">
        <f t="shared" si="15"/>
        <v>0</v>
      </c>
      <c r="AC46" s="4">
        <f t="shared" si="16"/>
        <v>0.271361963190184</v>
      </c>
    </row>
    <row r="47" spans="1:29" ht="15.75">
      <c r="A47" s="2">
        <v>1558</v>
      </c>
      <c r="B47" s="2">
        <v>390</v>
      </c>
      <c r="D47" s="23">
        <v>585</v>
      </c>
      <c r="E47" s="23">
        <v>48.9</v>
      </c>
      <c r="F47" s="23">
        <v>99.4</v>
      </c>
      <c r="G47" s="23">
        <v>101.8</v>
      </c>
      <c r="K47" s="4">
        <f t="shared" si="7"/>
        <v>696.4285714285713</v>
      </c>
      <c r="L47" s="4">
        <f t="shared" si="0"/>
        <v>0</v>
      </c>
      <c r="M47" s="4">
        <f t="shared" si="1"/>
        <v>1044.642857142857</v>
      </c>
      <c r="N47" s="4">
        <f t="shared" si="2"/>
        <v>87.32142857142856</v>
      </c>
      <c r="O47" s="4">
        <f t="shared" si="3"/>
        <v>177.5</v>
      </c>
      <c r="P47" s="4">
        <f t="shared" si="4"/>
        <v>181.78571428571425</v>
      </c>
      <c r="Q47" s="4">
        <f t="shared" si="5"/>
        <v>0</v>
      </c>
      <c r="R47" s="4">
        <f t="shared" si="8"/>
        <v>0</v>
      </c>
      <c r="T47" s="2">
        <f>+'Silver '!D217</f>
        <v>0.3686</v>
      </c>
      <c r="V47" s="4">
        <f t="shared" si="9"/>
        <v>256.70357142857137</v>
      </c>
      <c r="W47" s="4">
        <f t="shared" si="10"/>
        <v>0</v>
      </c>
      <c r="X47" s="4">
        <f t="shared" si="11"/>
        <v>385.05535714285713</v>
      </c>
      <c r="Y47" s="4">
        <f t="shared" si="12"/>
        <v>32.186678571428565</v>
      </c>
      <c r="Z47" s="4">
        <f t="shared" si="13"/>
        <v>65.42649999999999</v>
      </c>
      <c r="AA47" s="4">
        <f t="shared" si="14"/>
        <v>67.00621428571426</v>
      </c>
      <c r="AB47" s="4">
        <f t="shared" si="15"/>
        <v>0</v>
      </c>
      <c r="AC47" s="4">
        <f t="shared" si="16"/>
        <v>0</v>
      </c>
    </row>
    <row r="48" spans="1:29" ht="15.75">
      <c r="A48" s="2">
        <v>1559</v>
      </c>
      <c r="B48" s="2">
        <v>375</v>
      </c>
      <c r="D48" s="23">
        <v>640</v>
      </c>
      <c r="E48" s="23">
        <v>50.4</v>
      </c>
      <c r="F48" s="23">
        <v>93</v>
      </c>
      <c r="G48" s="23">
        <v>117.9</v>
      </c>
      <c r="K48" s="4">
        <f t="shared" si="7"/>
        <v>669.6428571428571</v>
      </c>
      <c r="L48" s="4">
        <f t="shared" si="0"/>
        <v>0</v>
      </c>
      <c r="M48" s="4">
        <f t="shared" si="1"/>
        <v>1142.8571428571427</v>
      </c>
      <c r="N48" s="4">
        <f t="shared" si="2"/>
        <v>89.99999999999999</v>
      </c>
      <c r="O48" s="4">
        <f t="shared" si="3"/>
        <v>166.07142857142856</v>
      </c>
      <c r="P48" s="4">
        <f t="shared" si="4"/>
        <v>210.53571428571428</v>
      </c>
      <c r="Q48" s="4">
        <f t="shared" si="5"/>
        <v>0</v>
      </c>
      <c r="R48" s="4">
        <f t="shared" si="8"/>
        <v>0</v>
      </c>
      <c r="T48" s="2">
        <f>+'Silver '!D218</f>
        <v>0.3686</v>
      </c>
      <c r="V48" s="4">
        <f t="shared" si="9"/>
        <v>246.8303571428571</v>
      </c>
      <c r="W48" s="4">
        <f t="shared" si="10"/>
        <v>0</v>
      </c>
      <c r="X48" s="4">
        <f t="shared" si="11"/>
        <v>421.25714285714275</v>
      </c>
      <c r="Y48" s="4">
        <f t="shared" si="12"/>
        <v>33.17399999999999</v>
      </c>
      <c r="Z48" s="4">
        <f t="shared" si="13"/>
        <v>61.21392857142856</v>
      </c>
      <c r="AA48" s="4">
        <f t="shared" si="14"/>
        <v>77.60346428571428</v>
      </c>
      <c r="AB48" s="4">
        <f t="shared" si="15"/>
        <v>0</v>
      </c>
      <c r="AC48" s="4">
        <f t="shared" si="16"/>
        <v>0</v>
      </c>
    </row>
    <row r="49" spans="1:29" ht="15.75">
      <c r="A49" s="2">
        <v>1560</v>
      </c>
      <c r="K49" s="4">
        <f t="shared" si="7"/>
        <v>0</v>
      </c>
      <c r="L49" s="4">
        <f t="shared" si="0"/>
        <v>0</v>
      </c>
      <c r="M49" s="4">
        <f t="shared" si="1"/>
        <v>0</v>
      </c>
      <c r="N49" s="4">
        <f t="shared" si="2"/>
        <v>0</v>
      </c>
      <c r="O49" s="4">
        <f t="shared" si="3"/>
        <v>0</v>
      </c>
      <c r="P49" s="4">
        <f t="shared" si="4"/>
        <v>0</v>
      </c>
      <c r="Q49" s="4">
        <f t="shared" si="5"/>
        <v>0</v>
      </c>
      <c r="R49" s="4">
        <f t="shared" si="8"/>
        <v>0</v>
      </c>
      <c r="T49" s="2">
        <f>+'Silver '!D219</f>
        <v>0.3686</v>
      </c>
      <c r="V49" s="4">
        <f t="shared" si="9"/>
        <v>0</v>
      </c>
      <c r="W49" s="4">
        <f t="shared" si="10"/>
        <v>0</v>
      </c>
      <c r="X49" s="4">
        <f t="shared" si="11"/>
        <v>0</v>
      </c>
      <c r="Y49" s="4">
        <f t="shared" si="12"/>
        <v>0</v>
      </c>
      <c r="Z49" s="4">
        <f t="shared" si="13"/>
        <v>0</v>
      </c>
      <c r="AA49" s="4">
        <f t="shared" si="14"/>
        <v>0</v>
      </c>
      <c r="AB49" s="4">
        <f t="shared" si="15"/>
        <v>0</v>
      </c>
      <c r="AC49" s="4">
        <f t="shared" si="16"/>
        <v>0</v>
      </c>
    </row>
    <row r="50" spans="1:29" ht="15.75">
      <c r="A50" s="2">
        <v>1561</v>
      </c>
      <c r="K50" s="4">
        <f t="shared" si="7"/>
        <v>0</v>
      </c>
      <c r="L50" s="4">
        <f t="shared" si="0"/>
        <v>0</v>
      </c>
      <c r="M50" s="4">
        <f t="shared" si="1"/>
        <v>0</v>
      </c>
      <c r="N50" s="4">
        <f t="shared" si="2"/>
        <v>0</v>
      </c>
      <c r="O50" s="4">
        <f t="shared" si="3"/>
        <v>0</v>
      </c>
      <c r="P50" s="4">
        <f t="shared" si="4"/>
        <v>0</v>
      </c>
      <c r="Q50" s="4">
        <f t="shared" si="5"/>
        <v>0</v>
      </c>
      <c r="R50" s="4">
        <f t="shared" si="8"/>
        <v>0</v>
      </c>
      <c r="T50" s="2">
        <f>+'Silver '!D220</f>
        <v>0.3686</v>
      </c>
      <c r="V50" s="4">
        <f t="shared" si="9"/>
        <v>0</v>
      </c>
      <c r="W50" s="4">
        <f t="shared" si="10"/>
        <v>0</v>
      </c>
      <c r="X50" s="4">
        <f t="shared" si="11"/>
        <v>0</v>
      </c>
      <c r="Y50" s="4">
        <f t="shared" si="12"/>
        <v>0</v>
      </c>
      <c r="Z50" s="4">
        <f t="shared" si="13"/>
        <v>0</v>
      </c>
      <c r="AA50" s="4">
        <f t="shared" si="14"/>
        <v>0</v>
      </c>
      <c r="AB50" s="4">
        <f t="shared" si="15"/>
        <v>0</v>
      </c>
      <c r="AC50" s="4">
        <f t="shared" si="16"/>
        <v>0</v>
      </c>
    </row>
    <row r="51" spans="1:29" ht="15.75">
      <c r="A51" s="2">
        <v>1562</v>
      </c>
      <c r="K51" s="4">
        <f t="shared" si="7"/>
        <v>0</v>
      </c>
      <c r="L51" s="4">
        <f t="shared" si="0"/>
        <v>0</v>
      </c>
      <c r="M51" s="4">
        <f t="shared" si="1"/>
        <v>0</v>
      </c>
      <c r="N51" s="4">
        <f t="shared" si="2"/>
        <v>0</v>
      </c>
      <c r="O51" s="4">
        <f t="shared" si="3"/>
        <v>0</v>
      </c>
      <c r="P51" s="4">
        <f t="shared" si="4"/>
        <v>0</v>
      </c>
      <c r="Q51" s="4">
        <f t="shared" si="5"/>
        <v>0</v>
      </c>
      <c r="R51" s="4">
        <f t="shared" si="8"/>
        <v>0</v>
      </c>
      <c r="T51" s="2">
        <f>+'Silver '!D221</f>
        <v>0.37913</v>
      </c>
      <c r="V51" s="4">
        <f t="shared" si="9"/>
        <v>0</v>
      </c>
      <c r="W51" s="4">
        <f t="shared" si="10"/>
        <v>0</v>
      </c>
      <c r="X51" s="4">
        <f t="shared" si="11"/>
        <v>0</v>
      </c>
      <c r="Y51" s="4">
        <f t="shared" si="12"/>
        <v>0</v>
      </c>
      <c r="Z51" s="4">
        <f t="shared" si="13"/>
        <v>0</v>
      </c>
      <c r="AA51" s="4">
        <f t="shared" si="14"/>
        <v>0</v>
      </c>
      <c r="AB51" s="4">
        <f t="shared" si="15"/>
        <v>0</v>
      </c>
      <c r="AC51" s="4">
        <f t="shared" si="16"/>
        <v>0</v>
      </c>
    </row>
    <row r="52" spans="1:29" ht="15.75">
      <c r="A52" s="2">
        <v>1563</v>
      </c>
      <c r="D52" s="23">
        <v>590</v>
      </c>
      <c r="E52" s="23">
        <v>57.3</v>
      </c>
      <c r="G52" s="23">
        <v>347</v>
      </c>
      <c r="I52" s="23">
        <v>30</v>
      </c>
      <c r="K52" s="4">
        <f t="shared" si="7"/>
        <v>0</v>
      </c>
      <c r="L52" s="4">
        <f t="shared" si="0"/>
        <v>0</v>
      </c>
      <c r="M52" s="4">
        <f t="shared" si="1"/>
        <v>1053.5714285714284</v>
      </c>
      <c r="N52" s="4">
        <f t="shared" si="2"/>
        <v>102.32142857142856</v>
      </c>
      <c r="O52" s="4">
        <f t="shared" si="3"/>
        <v>0</v>
      </c>
      <c r="P52" s="4">
        <f t="shared" si="4"/>
        <v>619.6428571428571</v>
      </c>
      <c r="Q52" s="4">
        <f t="shared" si="5"/>
        <v>0</v>
      </c>
      <c r="R52" s="4">
        <f t="shared" si="8"/>
        <v>0.7361963190184049</v>
      </c>
      <c r="T52" s="2">
        <f>+'Silver '!D222</f>
        <v>0.37913</v>
      </c>
      <c r="V52" s="4">
        <f t="shared" si="9"/>
        <v>0</v>
      </c>
      <c r="W52" s="4">
        <f t="shared" si="10"/>
        <v>0</v>
      </c>
      <c r="X52" s="4">
        <f t="shared" si="11"/>
        <v>399.4405357142857</v>
      </c>
      <c r="Y52" s="4">
        <f t="shared" si="12"/>
        <v>38.79312321428571</v>
      </c>
      <c r="Z52" s="4">
        <f t="shared" si="13"/>
        <v>0</v>
      </c>
      <c r="AA52" s="4">
        <f t="shared" si="14"/>
        <v>234.92519642857144</v>
      </c>
      <c r="AB52" s="4">
        <f t="shared" si="15"/>
        <v>0</v>
      </c>
      <c r="AC52" s="4">
        <f t="shared" si="16"/>
        <v>0.27911411042944784</v>
      </c>
    </row>
    <row r="53" spans="1:29" ht="15.75">
      <c r="A53" s="2">
        <v>1564</v>
      </c>
      <c r="K53" s="4">
        <f t="shared" si="7"/>
        <v>0</v>
      </c>
      <c r="L53" s="4">
        <f t="shared" si="0"/>
        <v>0</v>
      </c>
      <c r="M53" s="4">
        <f t="shared" si="1"/>
        <v>0</v>
      </c>
      <c r="N53" s="4">
        <f t="shared" si="2"/>
        <v>0</v>
      </c>
      <c r="O53" s="4">
        <f t="shared" si="3"/>
        <v>0</v>
      </c>
      <c r="P53" s="4">
        <f t="shared" si="4"/>
        <v>0</v>
      </c>
      <c r="Q53" s="4">
        <f t="shared" si="5"/>
        <v>0</v>
      </c>
      <c r="R53" s="4">
        <f t="shared" si="8"/>
        <v>0</v>
      </c>
      <c r="T53" s="2">
        <f>+'Silver '!D223</f>
        <v>0.37913</v>
      </c>
      <c r="V53" s="4">
        <f t="shared" si="9"/>
        <v>0</v>
      </c>
      <c r="W53" s="4">
        <f t="shared" si="10"/>
        <v>0</v>
      </c>
      <c r="X53" s="4">
        <f t="shared" si="11"/>
        <v>0</v>
      </c>
      <c r="Y53" s="4">
        <f t="shared" si="12"/>
        <v>0</v>
      </c>
      <c r="Z53" s="4">
        <f t="shared" si="13"/>
        <v>0</v>
      </c>
      <c r="AA53" s="4">
        <f t="shared" si="14"/>
        <v>0</v>
      </c>
      <c r="AB53" s="4">
        <f t="shared" si="15"/>
        <v>0</v>
      </c>
      <c r="AC53" s="4">
        <f t="shared" si="16"/>
        <v>0</v>
      </c>
    </row>
    <row r="54" spans="1:29" ht="15.75">
      <c r="A54" s="2">
        <v>1565</v>
      </c>
      <c r="D54" s="23">
        <v>516</v>
      </c>
      <c r="K54" s="4">
        <f t="shared" si="7"/>
        <v>0</v>
      </c>
      <c r="L54" s="4">
        <f t="shared" si="0"/>
        <v>0</v>
      </c>
      <c r="M54" s="4">
        <f t="shared" si="1"/>
        <v>921.4285714285713</v>
      </c>
      <c r="N54" s="4">
        <f t="shared" si="2"/>
        <v>0</v>
      </c>
      <c r="O54" s="4">
        <f t="shared" si="3"/>
        <v>0</v>
      </c>
      <c r="P54" s="4">
        <f t="shared" si="4"/>
        <v>0</v>
      </c>
      <c r="Q54" s="4">
        <f t="shared" si="5"/>
        <v>0</v>
      </c>
      <c r="R54" s="4">
        <f t="shared" si="8"/>
        <v>0</v>
      </c>
      <c r="T54" s="2">
        <f>+'Silver '!D224</f>
        <v>0.37913</v>
      </c>
      <c r="V54" s="4">
        <f t="shared" si="9"/>
        <v>0</v>
      </c>
      <c r="W54" s="4">
        <f t="shared" si="10"/>
        <v>0</v>
      </c>
      <c r="X54" s="4">
        <f t="shared" si="11"/>
        <v>349.3412142857143</v>
      </c>
      <c r="Y54" s="4">
        <f t="shared" si="12"/>
        <v>0</v>
      </c>
      <c r="Z54" s="4">
        <f t="shared" si="13"/>
        <v>0</v>
      </c>
      <c r="AA54" s="4">
        <f t="shared" si="14"/>
        <v>0</v>
      </c>
      <c r="AB54" s="4">
        <f t="shared" si="15"/>
        <v>0</v>
      </c>
      <c r="AC54" s="4">
        <f t="shared" si="16"/>
        <v>0</v>
      </c>
    </row>
    <row r="55" spans="1:29" ht="15.75">
      <c r="A55" s="2">
        <v>1566</v>
      </c>
      <c r="D55" s="23">
        <v>456</v>
      </c>
      <c r="E55" s="23">
        <v>56.3</v>
      </c>
      <c r="F55" s="23">
        <v>192</v>
      </c>
      <c r="G55" s="23">
        <v>360</v>
      </c>
      <c r="K55" s="4">
        <f t="shared" si="7"/>
        <v>0</v>
      </c>
      <c r="L55" s="4">
        <f t="shared" si="0"/>
        <v>0</v>
      </c>
      <c r="M55" s="4">
        <f t="shared" si="1"/>
        <v>814.2857142857142</v>
      </c>
      <c r="N55" s="4">
        <f t="shared" si="2"/>
        <v>100.53571428571428</v>
      </c>
      <c r="O55" s="4">
        <f t="shared" si="3"/>
        <v>342.85714285714283</v>
      </c>
      <c r="P55" s="4">
        <f t="shared" si="4"/>
        <v>642.8571428571428</v>
      </c>
      <c r="Q55" s="4">
        <f t="shared" si="5"/>
        <v>0</v>
      </c>
      <c r="R55" s="4">
        <f t="shared" si="8"/>
        <v>0</v>
      </c>
      <c r="T55" s="2">
        <f>+'Silver '!D225</f>
        <v>0.37913</v>
      </c>
      <c r="V55" s="4">
        <f t="shared" si="9"/>
        <v>0</v>
      </c>
      <c r="W55" s="4">
        <f t="shared" si="10"/>
        <v>0</v>
      </c>
      <c r="X55" s="4">
        <f t="shared" si="11"/>
        <v>308.72014285714283</v>
      </c>
      <c r="Y55" s="4">
        <f t="shared" si="12"/>
        <v>38.11610535714286</v>
      </c>
      <c r="Z55" s="4">
        <f t="shared" si="13"/>
        <v>129.98742857142858</v>
      </c>
      <c r="AA55" s="4">
        <f t="shared" si="14"/>
        <v>243.72642857142856</v>
      </c>
      <c r="AB55" s="4">
        <f t="shared" si="15"/>
        <v>0</v>
      </c>
      <c r="AC55" s="4">
        <f t="shared" si="16"/>
        <v>0</v>
      </c>
    </row>
    <row r="56" spans="1:29" ht="15.75">
      <c r="A56" s="2">
        <v>1567</v>
      </c>
      <c r="D56" s="23">
        <v>608</v>
      </c>
      <c r="E56" s="23">
        <v>56.3</v>
      </c>
      <c r="F56" s="23">
        <v>180</v>
      </c>
      <c r="G56" s="23">
        <v>180</v>
      </c>
      <c r="I56" s="23">
        <v>30.9</v>
      </c>
      <c r="K56" s="4">
        <f t="shared" si="7"/>
        <v>0</v>
      </c>
      <c r="L56" s="4">
        <f t="shared" si="0"/>
        <v>0</v>
      </c>
      <c r="M56" s="4">
        <f t="shared" si="1"/>
        <v>1085.7142857142856</v>
      </c>
      <c r="N56" s="4">
        <f t="shared" si="2"/>
        <v>100.53571428571428</v>
      </c>
      <c r="O56" s="4">
        <f t="shared" si="3"/>
        <v>321.4285714285714</v>
      </c>
      <c r="P56" s="4">
        <f t="shared" si="4"/>
        <v>321.4285714285714</v>
      </c>
      <c r="Q56" s="4">
        <f t="shared" si="5"/>
        <v>0</v>
      </c>
      <c r="R56" s="4">
        <f t="shared" si="8"/>
        <v>0.758282208588957</v>
      </c>
      <c r="T56" s="2">
        <f>+'Silver '!D226</f>
        <v>0.37913</v>
      </c>
      <c r="V56" s="4">
        <f t="shared" si="9"/>
        <v>0</v>
      </c>
      <c r="W56" s="4">
        <f t="shared" si="10"/>
        <v>0</v>
      </c>
      <c r="X56" s="4">
        <f t="shared" si="11"/>
        <v>411.6268571428571</v>
      </c>
      <c r="Y56" s="4">
        <f t="shared" si="12"/>
        <v>38.11610535714286</v>
      </c>
      <c r="Z56" s="4">
        <f t="shared" si="13"/>
        <v>121.86321428571428</v>
      </c>
      <c r="AA56" s="4">
        <f t="shared" si="14"/>
        <v>121.86321428571428</v>
      </c>
      <c r="AB56" s="4">
        <f t="shared" si="15"/>
        <v>0</v>
      </c>
      <c r="AC56" s="4">
        <f t="shared" si="16"/>
        <v>0.28748753374233127</v>
      </c>
    </row>
    <row r="57" spans="1:29" ht="15.75">
      <c r="A57" s="2">
        <v>1568</v>
      </c>
      <c r="D57" s="23">
        <v>541</v>
      </c>
      <c r="E57" s="23">
        <v>56.3</v>
      </c>
      <c r="F57" s="23">
        <v>160</v>
      </c>
      <c r="G57" s="23">
        <v>150</v>
      </c>
      <c r="I57" s="23">
        <v>34</v>
      </c>
      <c r="K57" s="4">
        <f t="shared" si="7"/>
        <v>0</v>
      </c>
      <c r="L57" s="4">
        <f t="shared" si="0"/>
        <v>0</v>
      </c>
      <c r="M57" s="4">
        <f t="shared" si="1"/>
        <v>966.0714285714284</v>
      </c>
      <c r="N57" s="4">
        <f t="shared" si="2"/>
        <v>100.53571428571428</v>
      </c>
      <c r="O57" s="4">
        <f t="shared" si="3"/>
        <v>285.71428571428567</v>
      </c>
      <c r="P57" s="4">
        <f t="shared" si="4"/>
        <v>267.85714285714283</v>
      </c>
      <c r="Q57" s="4">
        <f t="shared" si="5"/>
        <v>0</v>
      </c>
      <c r="R57" s="4">
        <f t="shared" si="8"/>
        <v>0.8343558282208589</v>
      </c>
      <c r="T57" s="2">
        <f>+'Silver '!D227</f>
        <v>0.37913</v>
      </c>
      <c r="V57" s="4">
        <f t="shared" si="9"/>
        <v>0</v>
      </c>
      <c r="W57" s="4">
        <f t="shared" si="10"/>
        <v>0</v>
      </c>
      <c r="X57" s="4">
        <f t="shared" si="11"/>
        <v>366.2666607142857</v>
      </c>
      <c r="Y57" s="4">
        <f t="shared" si="12"/>
        <v>38.11610535714286</v>
      </c>
      <c r="Z57" s="4">
        <f t="shared" si="13"/>
        <v>108.32285714285713</v>
      </c>
      <c r="AA57" s="4">
        <f t="shared" si="14"/>
        <v>101.55267857142857</v>
      </c>
      <c r="AB57" s="4">
        <f t="shared" si="15"/>
        <v>0</v>
      </c>
      <c r="AC57" s="4">
        <f t="shared" si="16"/>
        <v>0.31632932515337425</v>
      </c>
    </row>
    <row r="58" spans="1:29" ht="15.75">
      <c r="A58" s="2">
        <v>1569</v>
      </c>
      <c r="D58" s="23">
        <v>540</v>
      </c>
      <c r="E58" s="23">
        <v>56.3</v>
      </c>
      <c r="F58" s="23">
        <v>180</v>
      </c>
      <c r="G58" s="23">
        <v>120</v>
      </c>
      <c r="I58" s="23">
        <v>30</v>
      </c>
      <c r="K58" s="4">
        <f t="shared" si="7"/>
        <v>0</v>
      </c>
      <c r="L58" s="4">
        <f t="shared" si="0"/>
        <v>0</v>
      </c>
      <c r="M58" s="4">
        <f t="shared" si="1"/>
        <v>964.2857142857142</v>
      </c>
      <c r="N58" s="4">
        <f t="shared" si="2"/>
        <v>100.53571428571428</v>
      </c>
      <c r="O58" s="4">
        <f t="shared" si="3"/>
        <v>321.4285714285714</v>
      </c>
      <c r="P58" s="4">
        <f t="shared" si="4"/>
        <v>214.28571428571428</v>
      </c>
      <c r="Q58" s="4">
        <f t="shared" si="5"/>
        <v>0</v>
      </c>
      <c r="R58" s="4">
        <f t="shared" si="8"/>
        <v>0.7361963190184049</v>
      </c>
      <c r="T58" s="2">
        <f>+'Silver '!D228</f>
        <v>0.37913</v>
      </c>
      <c r="V58" s="4">
        <f t="shared" si="9"/>
        <v>0</v>
      </c>
      <c r="W58" s="4">
        <f t="shared" si="10"/>
        <v>0</v>
      </c>
      <c r="X58" s="4">
        <f t="shared" si="11"/>
        <v>365.58964285714285</v>
      </c>
      <c r="Y58" s="4">
        <f t="shared" si="12"/>
        <v>38.11610535714286</v>
      </c>
      <c r="Z58" s="4">
        <f t="shared" si="13"/>
        <v>121.86321428571428</v>
      </c>
      <c r="AA58" s="4">
        <f t="shared" si="14"/>
        <v>81.24214285714285</v>
      </c>
      <c r="AB58" s="4">
        <f t="shared" si="15"/>
        <v>0</v>
      </c>
      <c r="AC58" s="4">
        <f t="shared" si="16"/>
        <v>0.27911411042944784</v>
      </c>
    </row>
    <row r="59" spans="1:29" ht="15.75">
      <c r="A59" s="2">
        <v>1570</v>
      </c>
      <c r="B59" s="2">
        <v>451</v>
      </c>
      <c r="D59" s="23">
        <v>640</v>
      </c>
      <c r="E59" s="23">
        <v>56.3</v>
      </c>
      <c r="F59" s="23">
        <v>160</v>
      </c>
      <c r="G59" s="23">
        <v>120</v>
      </c>
      <c r="I59" s="23">
        <v>34</v>
      </c>
      <c r="K59" s="4">
        <f t="shared" si="7"/>
        <v>805.3571428571428</v>
      </c>
      <c r="L59" s="4">
        <f t="shared" si="0"/>
        <v>0</v>
      </c>
      <c r="M59" s="4">
        <f t="shared" si="1"/>
        <v>1142.8571428571427</v>
      </c>
      <c r="N59" s="4">
        <f t="shared" si="2"/>
        <v>100.53571428571428</v>
      </c>
      <c r="O59" s="4">
        <f t="shared" si="3"/>
        <v>285.71428571428567</v>
      </c>
      <c r="P59" s="4">
        <f t="shared" si="4"/>
        <v>214.28571428571428</v>
      </c>
      <c r="Q59" s="4">
        <f t="shared" si="5"/>
        <v>0</v>
      </c>
      <c r="R59" s="4">
        <f t="shared" si="8"/>
        <v>0.8343558282208589</v>
      </c>
      <c r="T59" s="2">
        <f>+'Silver '!D229</f>
        <v>0.37913</v>
      </c>
      <c r="V59" s="4">
        <f t="shared" si="9"/>
        <v>305.33505357142855</v>
      </c>
      <c r="W59" s="4">
        <f t="shared" si="10"/>
        <v>0</v>
      </c>
      <c r="X59" s="4">
        <f t="shared" si="11"/>
        <v>433.2914285714285</v>
      </c>
      <c r="Y59" s="4">
        <f t="shared" si="12"/>
        <v>38.11610535714286</v>
      </c>
      <c r="Z59" s="4">
        <f t="shared" si="13"/>
        <v>108.32285714285713</v>
      </c>
      <c r="AA59" s="4">
        <f t="shared" si="14"/>
        <v>81.24214285714285</v>
      </c>
      <c r="AB59" s="4">
        <f t="shared" si="15"/>
        <v>0</v>
      </c>
      <c r="AC59" s="4">
        <f t="shared" si="16"/>
        <v>0.31632932515337425</v>
      </c>
    </row>
    <row r="60" spans="1:29" ht="15.75">
      <c r="A60" s="2">
        <v>1571</v>
      </c>
      <c r="D60" s="23">
        <v>555</v>
      </c>
      <c r="E60" s="23">
        <v>56.3</v>
      </c>
      <c r="F60" s="23">
        <v>180</v>
      </c>
      <c r="G60" s="23">
        <v>150</v>
      </c>
      <c r="K60" s="4">
        <f t="shared" si="7"/>
        <v>0</v>
      </c>
      <c r="L60" s="4">
        <f t="shared" si="0"/>
        <v>0</v>
      </c>
      <c r="M60" s="4">
        <f t="shared" si="1"/>
        <v>991.0714285714284</v>
      </c>
      <c r="N60" s="4">
        <f t="shared" si="2"/>
        <v>100.53571428571428</v>
      </c>
      <c r="O60" s="4">
        <f t="shared" si="3"/>
        <v>321.4285714285714</v>
      </c>
      <c r="P60" s="4">
        <f t="shared" si="4"/>
        <v>267.85714285714283</v>
      </c>
      <c r="Q60" s="4">
        <f t="shared" si="5"/>
        <v>0</v>
      </c>
      <c r="R60" s="4">
        <f t="shared" si="8"/>
        <v>0</v>
      </c>
      <c r="T60" s="2">
        <f>+'Silver '!D230</f>
        <v>0.3683</v>
      </c>
      <c r="V60" s="4">
        <f t="shared" si="9"/>
        <v>0</v>
      </c>
      <c r="W60" s="4">
        <f t="shared" si="10"/>
        <v>0</v>
      </c>
      <c r="X60" s="4">
        <f t="shared" si="11"/>
        <v>365.0116071428571</v>
      </c>
      <c r="Y60" s="4">
        <f t="shared" si="12"/>
        <v>37.02730357142857</v>
      </c>
      <c r="Z60" s="4">
        <f t="shared" si="13"/>
        <v>118.38214285714285</v>
      </c>
      <c r="AA60" s="4">
        <f t="shared" si="14"/>
        <v>98.65178571428571</v>
      </c>
      <c r="AB60" s="4">
        <f t="shared" si="15"/>
        <v>0</v>
      </c>
      <c r="AC60" s="4">
        <f t="shared" si="16"/>
        <v>0</v>
      </c>
    </row>
    <row r="61" spans="1:29" ht="15.75">
      <c r="A61" s="2">
        <v>1572</v>
      </c>
      <c r="B61" s="2">
        <v>480</v>
      </c>
      <c r="D61" s="23">
        <v>600</v>
      </c>
      <c r="E61" s="23">
        <v>55</v>
      </c>
      <c r="F61" s="23">
        <v>180</v>
      </c>
      <c r="G61" s="23">
        <v>120</v>
      </c>
      <c r="K61" s="4">
        <f t="shared" si="7"/>
        <v>857.1428571428571</v>
      </c>
      <c r="L61" s="4">
        <f t="shared" si="0"/>
        <v>0</v>
      </c>
      <c r="M61" s="4">
        <f t="shared" si="1"/>
        <v>1071.4285714285713</v>
      </c>
      <c r="N61" s="4">
        <f t="shared" si="2"/>
        <v>98.21428571428571</v>
      </c>
      <c r="O61" s="4">
        <f t="shared" si="3"/>
        <v>321.4285714285714</v>
      </c>
      <c r="P61" s="4">
        <f t="shared" si="4"/>
        <v>214.28571428571428</v>
      </c>
      <c r="Q61" s="4">
        <f t="shared" si="5"/>
        <v>0</v>
      </c>
      <c r="R61" s="4">
        <f t="shared" si="8"/>
        <v>0</v>
      </c>
      <c r="T61" s="2">
        <f>+'Silver '!D231</f>
        <v>0.3683</v>
      </c>
      <c r="V61" s="4">
        <f t="shared" si="9"/>
        <v>315.6857142857143</v>
      </c>
      <c r="W61" s="4">
        <f t="shared" si="10"/>
        <v>0</v>
      </c>
      <c r="X61" s="4">
        <f t="shared" si="11"/>
        <v>394.60714285714283</v>
      </c>
      <c r="Y61" s="4">
        <f t="shared" si="12"/>
        <v>36.17232142857143</v>
      </c>
      <c r="Z61" s="4">
        <f t="shared" si="13"/>
        <v>118.38214285714285</v>
      </c>
      <c r="AA61" s="4">
        <f t="shared" si="14"/>
        <v>78.92142857142858</v>
      </c>
      <c r="AB61" s="4">
        <f t="shared" si="15"/>
        <v>0</v>
      </c>
      <c r="AC61" s="4">
        <f t="shared" si="16"/>
        <v>0</v>
      </c>
    </row>
    <row r="62" spans="1:29" ht="15.75">
      <c r="A62" s="2">
        <v>1573</v>
      </c>
      <c r="B62" s="2">
        <v>555</v>
      </c>
      <c r="D62" s="23">
        <v>896</v>
      </c>
      <c r="E62" s="23">
        <v>52.5</v>
      </c>
      <c r="F62" s="23">
        <v>192</v>
      </c>
      <c r="G62" s="23">
        <v>120</v>
      </c>
      <c r="K62" s="4">
        <f t="shared" si="7"/>
        <v>991.0714285714284</v>
      </c>
      <c r="L62" s="4">
        <f t="shared" si="0"/>
        <v>0</v>
      </c>
      <c r="M62" s="4">
        <f t="shared" si="1"/>
        <v>1599.9999999999998</v>
      </c>
      <c r="N62" s="4">
        <f t="shared" si="2"/>
        <v>93.74999999999999</v>
      </c>
      <c r="O62" s="4">
        <f t="shared" si="3"/>
        <v>342.85714285714283</v>
      </c>
      <c r="P62" s="4">
        <f t="shared" si="4"/>
        <v>214.28571428571428</v>
      </c>
      <c r="Q62" s="4">
        <f t="shared" si="5"/>
        <v>0</v>
      </c>
      <c r="R62" s="4">
        <f t="shared" si="8"/>
        <v>0</v>
      </c>
      <c r="T62" s="2">
        <f>+'Silver '!D232</f>
        <v>0.35807</v>
      </c>
      <c r="V62" s="4">
        <f t="shared" si="9"/>
        <v>354.87294642857137</v>
      </c>
      <c r="W62" s="4">
        <f t="shared" si="10"/>
        <v>0</v>
      </c>
      <c r="X62" s="4">
        <f t="shared" si="11"/>
        <v>572.9119999999999</v>
      </c>
      <c r="Y62" s="4">
        <f t="shared" si="12"/>
        <v>33.569062499999994</v>
      </c>
      <c r="Z62" s="4">
        <f t="shared" si="13"/>
        <v>122.76685714285713</v>
      </c>
      <c r="AA62" s="4">
        <f t="shared" si="14"/>
        <v>76.72928571428571</v>
      </c>
      <c r="AB62" s="4">
        <f t="shared" si="15"/>
        <v>0</v>
      </c>
      <c r="AC62" s="4">
        <f t="shared" si="16"/>
        <v>0</v>
      </c>
    </row>
    <row r="63" spans="1:29" ht="15.75">
      <c r="A63" s="2">
        <v>1574</v>
      </c>
      <c r="D63" s="23">
        <v>840</v>
      </c>
      <c r="E63" s="23">
        <v>56.3</v>
      </c>
      <c r="F63" s="23">
        <v>180</v>
      </c>
      <c r="G63" s="23">
        <v>120</v>
      </c>
      <c r="K63" s="4">
        <f t="shared" si="7"/>
        <v>0</v>
      </c>
      <c r="L63" s="4">
        <f t="shared" si="0"/>
        <v>0</v>
      </c>
      <c r="M63" s="4">
        <f t="shared" si="1"/>
        <v>1499.9999999999998</v>
      </c>
      <c r="N63" s="4">
        <f t="shared" si="2"/>
        <v>100.53571428571428</v>
      </c>
      <c r="O63" s="4">
        <f t="shared" si="3"/>
        <v>321.4285714285714</v>
      </c>
      <c r="P63" s="4">
        <f t="shared" si="4"/>
        <v>214.28571428571428</v>
      </c>
      <c r="Q63" s="4">
        <f t="shared" si="5"/>
        <v>0</v>
      </c>
      <c r="R63" s="4">
        <f t="shared" si="8"/>
        <v>0</v>
      </c>
      <c r="T63" s="2">
        <f>+'Silver '!D233</f>
        <v>0.34375</v>
      </c>
      <c r="V63" s="4">
        <f t="shared" si="9"/>
        <v>0</v>
      </c>
      <c r="W63" s="4">
        <f t="shared" si="10"/>
        <v>0</v>
      </c>
      <c r="X63" s="4">
        <f t="shared" si="11"/>
        <v>515.6249999999999</v>
      </c>
      <c r="Y63" s="4">
        <f t="shared" si="12"/>
        <v>34.559151785714285</v>
      </c>
      <c r="Z63" s="4">
        <f t="shared" si="13"/>
        <v>110.49107142857142</v>
      </c>
      <c r="AA63" s="4">
        <f t="shared" si="14"/>
        <v>73.66071428571428</v>
      </c>
      <c r="AB63" s="4">
        <f t="shared" si="15"/>
        <v>0</v>
      </c>
      <c r="AC63" s="4">
        <f t="shared" si="16"/>
        <v>0</v>
      </c>
    </row>
    <row r="64" spans="1:29" ht="15.75">
      <c r="A64" s="2">
        <v>1575</v>
      </c>
      <c r="B64" s="2">
        <v>766</v>
      </c>
      <c r="D64" s="23">
        <v>960</v>
      </c>
      <c r="E64" s="23">
        <v>52.5</v>
      </c>
      <c r="F64" s="23">
        <v>180</v>
      </c>
      <c r="G64" s="23">
        <v>120</v>
      </c>
      <c r="K64" s="4">
        <f t="shared" si="7"/>
        <v>1367.8571428571427</v>
      </c>
      <c r="L64" s="4">
        <f t="shared" si="0"/>
        <v>0</v>
      </c>
      <c r="M64" s="4">
        <f t="shared" si="1"/>
        <v>1714.2857142857142</v>
      </c>
      <c r="N64" s="4">
        <f t="shared" si="2"/>
        <v>93.74999999999999</v>
      </c>
      <c r="O64" s="4">
        <f t="shared" si="3"/>
        <v>321.4285714285714</v>
      </c>
      <c r="P64" s="4">
        <f t="shared" si="4"/>
        <v>214.28571428571428</v>
      </c>
      <c r="Q64" s="4">
        <f t="shared" si="5"/>
        <v>0</v>
      </c>
      <c r="R64" s="4">
        <f t="shared" si="8"/>
        <v>0</v>
      </c>
      <c r="T64" s="2">
        <f>+'Silver '!D234</f>
        <v>0.34375</v>
      </c>
      <c r="V64" s="4">
        <f t="shared" si="9"/>
        <v>470.2008928571428</v>
      </c>
      <c r="W64" s="4">
        <f t="shared" si="10"/>
        <v>0</v>
      </c>
      <c r="X64" s="4">
        <f t="shared" si="11"/>
        <v>589.2857142857142</v>
      </c>
      <c r="Y64" s="4">
        <f t="shared" si="12"/>
        <v>32.22656249999999</v>
      </c>
      <c r="Z64" s="4">
        <f t="shared" si="13"/>
        <v>110.49107142857142</v>
      </c>
      <c r="AA64" s="4">
        <f t="shared" si="14"/>
        <v>73.66071428571428</v>
      </c>
      <c r="AB64" s="4">
        <f t="shared" si="15"/>
        <v>0</v>
      </c>
      <c r="AC64" s="4">
        <f t="shared" si="16"/>
        <v>0</v>
      </c>
    </row>
    <row r="65" spans="1:29" ht="15.75">
      <c r="A65" s="2">
        <v>1576</v>
      </c>
      <c r="D65" s="23">
        <v>1088</v>
      </c>
      <c r="E65" s="23">
        <v>56.3</v>
      </c>
      <c r="F65" s="23">
        <v>192</v>
      </c>
      <c r="I65" s="23">
        <v>40</v>
      </c>
      <c r="K65" s="4">
        <f t="shared" si="7"/>
        <v>0</v>
      </c>
      <c r="L65" s="4">
        <f t="shared" si="0"/>
        <v>0</v>
      </c>
      <c r="M65" s="4">
        <f t="shared" si="1"/>
        <v>1942.8571428571427</v>
      </c>
      <c r="N65" s="4">
        <f t="shared" si="2"/>
        <v>100.53571428571428</v>
      </c>
      <c r="O65" s="4">
        <f t="shared" si="3"/>
        <v>342.85714285714283</v>
      </c>
      <c r="P65" s="4">
        <f t="shared" si="4"/>
        <v>0</v>
      </c>
      <c r="Q65" s="4">
        <f t="shared" si="5"/>
        <v>0</v>
      </c>
      <c r="R65" s="4">
        <f t="shared" si="8"/>
        <v>0.9815950920245399</v>
      </c>
      <c r="T65" s="2">
        <f>+'Silver '!D235</f>
        <v>0.34375</v>
      </c>
      <c r="V65" s="4">
        <f t="shared" si="9"/>
        <v>0</v>
      </c>
      <c r="W65" s="4">
        <f t="shared" si="10"/>
        <v>0</v>
      </c>
      <c r="X65" s="4">
        <f t="shared" si="11"/>
        <v>667.8571428571428</v>
      </c>
      <c r="Y65" s="4">
        <f t="shared" si="12"/>
        <v>34.559151785714285</v>
      </c>
      <c r="Z65" s="4">
        <f t="shared" si="13"/>
        <v>117.85714285714285</v>
      </c>
      <c r="AA65" s="4">
        <f t="shared" si="14"/>
        <v>0</v>
      </c>
      <c r="AB65" s="4">
        <f t="shared" si="15"/>
        <v>0</v>
      </c>
      <c r="AC65" s="4">
        <f t="shared" si="16"/>
        <v>0.3374233128834356</v>
      </c>
    </row>
    <row r="66" spans="1:29" ht="15.75">
      <c r="A66" s="2">
        <v>1577</v>
      </c>
      <c r="D66" s="23">
        <v>983</v>
      </c>
      <c r="K66" s="4">
        <f t="shared" si="7"/>
        <v>0</v>
      </c>
      <c r="L66" s="4">
        <f t="shared" si="0"/>
        <v>0</v>
      </c>
      <c r="M66" s="4">
        <f t="shared" si="1"/>
        <v>1755.3571428571427</v>
      </c>
      <c r="N66" s="4">
        <f t="shared" si="2"/>
        <v>0</v>
      </c>
      <c r="O66" s="4">
        <f t="shared" si="3"/>
        <v>0</v>
      </c>
      <c r="P66" s="4">
        <f t="shared" si="4"/>
        <v>0</v>
      </c>
      <c r="Q66" s="4">
        <f t="shared" si="5"/>
        <v>0</v>
      </c>
      <c r="R66" s="4">
        <f t="shared" si="8"/>
        <v>0</v>
      </c>
      <c r="T66" s="2">
        <f>+'Silver '!D236</f>
        <v>0.34375</v>
      </c>
      <c r="V66" s="4">
        <f t="shared" si="9"/>
        <v>0</v>
      </c>
      <c r="W66" s="4">
        <f t="shared" si="10"/>
        <v>0</v>
      </c>
      <c r="X66" s="4">
        <f t="shared" si="11"/>
        <v>603.4040178571428</v>
      </c>
      <c r="Y66" s="4">
        <f t="shared" si="12"/>
        <v>0</v>
      </c>
      <c r="Z66" s="4">
        <f t="shared" si="13"/>
        <v>0</v>
      </c>
      <c r="AA66" s="4">
        <f t="shared" si="14"/>
        <v>0</v>
      </c>
      <c r="AB66" s="4">
        <f t="shared" si="15"/>
        <v>0</v>
      </c>
      <c r="AC66" s="4">
        <f t="shared" si="16"/>
        <v>0</v>
      </c>
    </row>
    <row r="67" spans="1:29" ht="15.75">
      <c r="A67" s="2">
        <v>1578</v>
      </c>
      <c r="D67" s="23">
        <v>960</v>
      </c>
      <c r="E67" s="23">
        <v>52.5</v>
      </c>
      <c r="F67" s="23">
        <v>224</v>
      </c>
      <c r="G67" s="23">
        <v>240</v>
      </c>
      <c r="K67" s="4">
        <f t="shared" si="7"/>
        <v>0</v>
      </c>
      <c r="L67" s="4">
        <f t="shared" si="0"/>
        <v>0</v>
      </c>
      <c r="M67" s="4">
        <f t="shared" si="1"/>
        <v>1714.2857142857142</v>
      </c>
      <c r="N67" s="4">
        <f t="shared" si="2"/>
        <v>93.74999999999999</v>
      </c>
      <c r="O67" s="4">
        <f t="shared" si="3"/>
        <v>399.99999999999994</v>
      </c>
      <c r="P67" s="4">
        <f t="shared" si="4"/>
        <v>428.57142857142856</v>
      </c>
      <c r="Q67" s="4">
        <f t="shared" si="5"/>
        <v>0</v>
      </c>
      <c r="R67" s="4">
        <f t="shared" si="8"/>
        <v>0</v>
      </c>
      <c r="T67" s="2">
        <f>+'Silver '!D237</f>
        <v>0.34375</v>
      </c>
      <c r="V67" s="4">
        <f t="shared" si="9"/>
        <v>0</v>
      </c>
      <c r="W67" s="4">
        <f t="shared" si="10"/>
        <v>0</v>
      </c>
      <c r="X67" s="4">
        <f t="shared" si="11"/>
        <v>589.2857142857142</v>
      </c>
      <c r="Y67" s="4">
        <f t="shared" si="12"/>
        <v>32.22656249999999</v>
      </c>
      <c r="Z67" s="4">
        <f t="shared" si="13"/>
        <v>137.49999999999997</v>
      </c>
      <c r="AA67" s="4">
        <f t="shared" si="14"/>
        <v>147.32142857142856</v>
      </c>
      <c r="AB67" s="4">
        <f t="shared" si="15"/>
        <v>0</v>
      </c>
      <c r="AC67" s="4">
        <f t="shared" si="16"/>
        <v>0</v>
      </c>
    </row>
    <row r="68" spans="1:29" ht="15.75">
      <c r="A68" s="2">
        <v>1579</v>
      </c>
      <c r="K68" s="4">
        <f t="shared" si="7"/>
        <v>0</v>
      </c>
      <c r="L68" s="4">
        <f t="shared" si="0"/>
        <v>0</v>
      </c>
      <c r="M68" s="4">
        <f t="shared" si="1"/>
        <v>0</v>
      </c>
      <c r="N68" s="4">
        <f t="shared" si="2"/>
        <v>0</v>
      </c>
      <c r="O68" s="4">
        <f t="shared" si="3"/>
        <v>0</v>
      </c>
      <c r="P68" s="4">
        <f t="shared" si="4"/>
        <v>0</v>
      </c>
      <c r="Q68" s="4">
        <f t="shared" si="5"/>
        <v>0</v>
      </c>
      <c r="R68" s="4">
        <f t="shared" si="8"/>
        <v>0</v>
      </c>
      <c r="T68" s="2">
        <f>+'Silver '!D238</f>
        <v>0.34375</v>
      </c>
      <c r="V68" s="4">
        <f t="shared" si="9"/>
        <v>0</v>
      </c>
      <c r="W68" s="4">
        <f t="shared" si="10"/>
        <v>0</v>
      </c>
      <c r="X68" s="4">
        <f t="shared" si="11"/>
        <v>0</v>
      </c>
      <c r="Y68" s="4">
        <f t="shared" si="12"/>
        <v>0</v>
      </c>
      <c r="Z68" s="4">
        <f t="shared" si="13"/>
        <v>0</v>
      </c>
      <c r="AA68" s="4">
        <f t="shared" si="14"/>
        <v>0</v>
      </c>
      <c r="AB68" s="4">
        <f t="shared" si="15"/>
        <v>0</v>
      </c>
      <c r="AC68" s="4">
        <f t="shared" si="16"/>
        <v>0</v>
      </c>
    </row>
    <row r="69" spans="1:29" ht="15.75">
      <c r="A69" s="2">
        <v>1580</v>
      </c>
      <c r="K69" s="4">
        <f t="shared" si="7"/>
        <v>0</v>
      </c>
      <c r="L69" s="4">
        <f t="shared" si="0"/>
        <v>0</v>
      </c>
      <c r="M69" s="4">
        <f t="shared" si="1"/>
        <v>0</v>
      </c>
      <c r="N69" s="4">
        <f t="shared" si="2"/>
        <v>0</v>
      </c>
      <c r="O69" s="4">
        <f t="shared" si="3"/>
        <v>0</v>
      </c>
      <c r="P69" s="4">
        <f t="shared" si="4"/>
        <v>0</v>
      </c>
      <c r="Q69" s="4">
        <f t="shared" si="5"/>
        <v>0</v>
      </c>
      <c r="R69" s="4">
        <f t="shared" si="8"/>
        <v>0</v>
      </c>
      <c r="T69" s="2">
        <f>+'Silver '!D239</f>
        <v>0.34375</v>
      </c>
      <c r="V69" s="4">
        <f t="shared" si="9"/>
        <v>0</v>
      </c>
      <c r="W69" s="4">
        <f t="shared" si="10"/>
        <v>0</v>
      </c>
      <c r="X69" s="4">
        <f t="shared" si="11"/>
        <v>0</v>
      </c>
      <c r="Y69" s="4">
        <f t="shared" si="12"/>
        <v>0</v>
      </c>
      <c r="Z69" s="4">
        <f t="shared" si="13"/>
        <v>0</v>
      </c>
      <c r="AA69" s="4">
        <f t="shared" si="14"/>
        <v>0</v>
      </c>
      <c r="AB69" s="4">
        <f t="shared" si="15"/>
        <v>0</v>
      </c>
      <c r="AC69" s="4">
        <f t="shared" si="16"/>
        <v>0</v>
      </c>
    </row>
    <row r="70" spans="1:29" ht="15.75">
      <c r="A70" s="2">
        <v>1581</v>
      </c>
      <c r="K70" s="4">
        <f t="shared" si="7"/>
        <v>0</v>
      </c>
      <c r="L70" s="4">
        <f t="shared" si="0"/>
        <v>0</v>
      </c>
      <c r="M70" s="4">
        <f t="shared" si="1"/>
        <v>0</v>
      </c>
      <c r="N70" s="4">
        <f t="shared" si="2"/>
        <v>0</v>
      </c>
      <c r="O70" s="4">
        <f t="shared" si="3"/>
        <v>0</v>
      </c>
      <c r="P70" s="4">
        <f t="shared" si="4"/>
        <v>0</v>
      </c>
      <c r="Q70" s="4">
        <f t="shared" si="5"/>
        <v>0</v>
      </c>
      <c r="R70" s="4">
        <f t="shared" si="8"/>
        <v>0</v>
      </c>
      <c r="T70" s="2">
        <f>+'Silver '!D240</f>
        <v>0.34375</v>
      </c>
      <c r="V70" s="4">
        <f t="shared" si="9"/>
        <v>0</v>
      </c>
      <c r="W70" s="4">
        <f t="shared" si="10"/>
        <v>0</v>
      </c>
      <c r="X70" s="4">
        <f t="shared" si="11"/>
        <v>0</v>
      </c>
      <c r="Y70" s="4">
        <f t="shared" si="12"/>
        <v>0</v>
      </c>
      <c r="Z70" s="4">
        <f t="shared" si="13"/>
        <v>0</v>
      </c>
      <c r="AA70" s="4">
        <f t="shared" si="14"/>
        <v>0</v>
      </c>
      <c r="AB70" s="4">
        <f t="shared" si="15"/>
        <v>0</v>
      </c>
      <c r="AC70" s="4">
        <f t="shared" si="16"/>
        <v>0</v>
      </c>
    </row>
    <row r="71" spans="1:29" ht="15.75">
      <c r="A71" s="2">
        <v>1582</v>
      </c>
      <c r="D71" s="23">
        <v>659</v>
      </c>
      <c r="E71" s="23">
        <v>52.5</v>
      </c>
      <c r="F71" s="23">
        <v>180</v>
      </c>
      <c r="G71" s="23">
        <v>120</v>
      </c>
      <c r="K71" s="4">
        <f t="shared" si="7"/>
        <v>0</v>
      </c>
      <c r="L71" s="4">
        <f t="shared" si="0"/>
        <v>0</v>
      </c>
      <c r="M71" s="4">
        <f t="shared" si="1"/>
        <v>1176.7857142857142</v>
      </c>
      <c r="N71" s="4">
        <f t="shared" si="2"/>
        <v>93.74999999999999</v>
      </c>
      <c r="O71" s="4">
        <f t="shared" si="3"/>
        <v>321.4285714285714</v>
      </c>
      <c r="P71" s="4">
        <f t="shared" si="4"/>
        <v>214.28571428571428</v>
      </c>
      <c r="Q71" s="4">
        <f t="shared" si="5"/>
        <v>0</v>
      </c>
      <c r="R71" s="4">
        <f t="shared" si="8"/>
        <v>0</v>
      </c>
      <c r="T71" s="2">
        <f>+'Silver '!D241</f>
        <v>0.34375</v>
      </c>
      <c r="V71" s="4">
        <f t="shared" si="9"/>
        <v>0</v>
      </c>
      <c r="W71" s="4">
        <f t="shared" si="10"/>
        <v>0</v>
      </c>
      <c r="X71" s="4">
        <f t="shared" si="11"/>
        <v>404.5200892857143</v>
      </c>
      <c r="Y71" s="4">
        <f t="shared" si="12"/>
        <v>32.22656249999999</v>
      </c>
      <c r="Z71" s="4">
        <f t="shared" si="13"/>
        <v>110.49107142857142</v>
      </c>
      <c r="AA71" s="4">
        <f t="shared" si="14"/>
        <v>73.66071428571428</v>
      </c>
      <c r="AB71" s="4">
        <f t="shared" si="15"/>
        <v>0</v>
      </c>
      <c r="AC71" s="4">
        <f t="shared" si="16"/>
        <v>0</v>
      </c>
    </row>
    <row r="72" spans="1:29" ht="15.75">
      <c r="A72" s="2">
        <v>1583</v>
      </c>
      <c r="D72" s="23">
        <v>633</v>
      </c>
      <c r="E72" s="23">
        <v>68</v>
      </c>
      <c r="F72" s="23">
        <v>176</v>
      </c>
      <c r="G72" s="23">
        <v>164</v>
      </c>
      <c r="K72" s="4">
        <f t="shared" si="7"/>
        <v>0</v>
      </c>
      <c r="L72" s="4">
        <f t="shared" si="0"/>
        <v>0</v>
      </c>
      <c r="M72" s="4">
        <f t="shared" si="1"/>
        <v>1130.3571428571427</v>
      </c>
      <c r="N72" s="4">
        <f t="shared" si="2"/>
        <v>121.42857142857142</v>
      </c>
      <c r="O72" s="4">
        <f t="shared" si="3"/>
        <v>314.2857142857143</v>
      </c>
      <c r="P72" s="4">
        <f t="shared" si="4"/>
        <v>292.85714285714283</v>
      </c>
      <c r="Q72" s="4">
        <f t="shared" si="5"/>
        <v>0</v>
      </c>
      <c r="R72" s="4">
        <f t="shared" si="8"/>
        <v>0</v>
      </c>
      <c r="T72" s="2">
        <f>+'Silver '!D242</f>
        <v>0.34375</v>
      </c>
      <c r="V72" s="4">
        <f t="shared" si="9"/>
        <v>0</v>
      </c>
      <c r="W72" s="4">
        <f t="shared" si="10"/>
        <v>0</v>
      </c>
      <c r="X72" s="4">
        <f t="shared" si="11"/>
        <v>388.5602678571428</v>
      </c>
      <c r="Y72" s="4">
        <f t="shared" si="12"/>
        <v>41.74107142857142</v>
      </c>
      <c r="Z72" s="4">
        <f t="shared" si="13"/>
        <v>108.03571428571428</v>
      </c>
      <c r="AA72" s="4">
        <f t="shared" si="14"/>
        <v>100.66964285714285</v>
      </c>
      <c r="AB72" s="4">
        <f t="shared" si="15"/>
        <v>0</v>
      </c>
      <c r="AC72" s="4">
        <f t="shared" si="16"/>
        <v>0</v>
      </c>
    </row>
    <row r="73" spans="1:29" ht="15.75">
      <c r="A73" s="2">
        <v>1584</v>
      </c>
      <c r="B73" s="2">
        <v>512</v>
      </c>
      <c r="D73" s="23">
        <v>608</v>
      </c>
      <c r="E73" s="23">
        <v>67.5</v>
      </c>
      <c r="G73" s="23">
        <v>180</v>
      </c>
      <c r="K73" s="4">
        <f t="shared" si="7"/>
        <v>914.2857142857142</v>
      </c>
      <c r="L73" s="4">
        <f t="shared" si="0"/>
        <v>0</v>
      </c>
      <c r="M73" s="4">
        <f t="shared" si="1"/>
        <v>1085.7142857142856</v>
      </c>
      <c r="N73" s="4">
        <f t="shared" si="2"/>
        <v>120.53571428571428</v>
      </c>
      <c r="O73" s="4">
        <f t="shared" si="3"/>
        <v>0</v>
      </c>
      <c r="P73" s="4">
        <f t="shared" si="4"/>
        <v>321.4285714285714</v>
      </c>
      <c r="Q73" s="4">
        <f t="shared" si="5"/>
        <v>0</v>
      </c>
      <c r="R73" s="4">
        <f t="shared" si="8"/>
        <v>0</v>
      </c>
      <c r="T73" s="2">
        <f>+'Silver '!D243</f>
        <v>0.34375</v>
      </c>
      <c r="V73" s="4">
        <f t="shared" si="9"/>
        <v>314.2857142857143</v>
      </c>
      <c r="W73" s="4">
        <f t="shared" si="10"/>
        <v>0</v>
      </c>
      <c r="X73" s="4">
        <f t="shared" si="11"/>
        <v>373.21428571428567</v>
      </c>
      <c r="Y73" s="4">
        <f t="shared" si="12"/>
        <v>41.434151785714285</v>
      </c>
      <c r="Z73" s="4">
        <f t="shared" si="13"/>
        <v>0</v>
      </c>
      <c r="AA73" s="4">
        <f t="shared" si="14"/>
        <v>110.49107142857142</v>
      </c>
      <c r="AB73" s="4">
        <f t="shared" si="15"/>
        <v>0</v>
      </c>
      <c r="AC73" s="4">
        <f t="shared" si="16"/>
        <v>0</v>
      </c>
    </row>
    <row r="74" spans="1:29" ht="15.75">
      <c r="A74" s="2">
        <v>1585</v>
      </c>
      <c r="E74" s="23">
        <v>75</v>
      </c>
      <c r="F74" s="23">
        <v>150</v>
      </c>
      <c r="G74" s="23">
        <v>195</v>
      </c>
      <c r="K74" s="4">
        <f t="shared" si="7"/>
        <v>0</v>
      </c>
      <c r="L74" s="4">
        <f t="shared" si="0"/>
        <v>0</v>
      </c>
      <c r="M74" s="4">
        <f t="shared" si="1"/>
        <v>0</v>
      </c>
      <c r="N74" s="4">
        <f t="shared" si="2"/>
        <v>133.92857142857142</v>
      </c>
      <c r="O74" s="4">
        <f t="shared" si="3"/>
        <v>267.85714285714283</v>
      </c>
      <c r="P74" s="4">
        <f t="shared" si="4"/>
        <v>348.21428571428567</v>
      </c>
      <c r="Q74" s="4">
        <f t="shared" si="5"/>
        <v>0</v>
      </c>
      <c r="R74" s="4">
        <f t="shared" si="8"/>
        <v>0</v>
      </c>
      <c r="T74" s="2">
        <f>+'Silver '!D244</f>
        <v>0.34375</v>
      </c>
      <c r="V74" s="4">
        <f t="shared" si="9"/>
        <v>0</v>
      </c>
      <c r="W74" s="4">
        <f t="shared" si="10"/>
        <v>0</v>
      </c>
      <c r="X74" s="4">
        <f t="shared" si="11"/>
        <v>0</v>
      </c>
      <c r="Y74" s="4">
        <f t="shared" si="12"/>
        <v>46.03794642857142</v>
      </c>
      <c r="Z74" s="4">
        <f t="shared" si="13"/>
        <v>92.07589285714285</v>
      </c>
      <c r="AA74" s="4">
        <f t="shared" si="14"/>
        <v>119.6986607142857</v>
      </c>
      <c r="AB74" s="4">
        <f t="shared" si="15"/>
        <v>0</v>
      </c>
      <c r="AC74" s="4">
        <f t="shared" si="16"/>
        <v>0</v>
      </c>
    </row>
    <row r="75" spans="1:29" ht="15.75">
      <c r="A75" s="2">
        <v>1586</v>
      </c>
      <c r="D75" s="23">
        <v>640</v>
      </c>
      <c r="E75" s="23">
        <v>75</v>
      </c>
      <c r="F75" s="23">
        <v>150</v>
      </c>
      <c r="G75" s="23">
        <v>195</v>
      </c>
      <c r="K75" s="4">
        <f t="shared" si="7"/>
        <v>0</v>
      </c>
      <c r="L75" s="4">
        <f t="shared" si="0"/>
        <v>0</v>
      </c>
      <c r="M75" s="4">
        <f t="shared" si="1"/>
        <v>1142.8571428571427</v>
      </c>
      <c r="N75" s="4">
        <f t="shared" si="2"/>
        <v>133.92857142857142</v>
      </c>
      <c r="O75" s="4">
        <f t="shared" si="3"/>
        <v>267.85714285714283</v>
      </c>
      <c r="P75" s="4">
        <f t="shared" si="4"/>
        <v>348.21428571428567</v>
      </c>
      <c r="Q75" s="4">
        <f t="shared" si="5"/>
        <v>0</v>
      </c>
      <c r="R75" s="4">
        <f t="shared" si="8"/>
        <v>0</v>
      </c>
      <c r="T75" s="2">
        <f>+'Silver '!D245</f>
        <v>0.34375</v>
      </c>
      <c r="V75" s="4">
        <f t="shared" si="9"/>
        <v>0</v>
      </c>
      <c r="W75" s="4">
        <f t="shared" si="10"/>
        <v>0</v>
      </c>
      <c r="X75" s="4">
        <f t="shared" si="11"/>
        <v>392.8571428571428</v>
      </c>
      <c r="Y75" s="4">
        <f t="shared" si="12"/>
        <v>46.03794642857142</v>
      </c>
      <c r="Z75" s="4">
        <f t="shared" si="13"/>
        <v>92.07589285714285</v>
      </c>
      <c r="AA75" s="4">
        <f t="shared" si="14"/>
        <v>119.6986607142857</v>
      </c>
      <c r="AB75" s="4">
        <f t="shared" si="15"/>
        <v>0</v>
      </c>
      <c r="AC75" s="4">
        <f t="shared" si="16"/>
        <v>0</v>
      </c>
    </row>
    <row r="76" spans="1:29" ht="15.75">
      <c r="A76" s="2">
        <v>1587</v>
      </c>
      <c r="E76" s="23">
        <v>75</v>
      </c>
      <c r="F76" s="23">
        <v>160</v>
      </c>
      <c r="G76" s="23">
        <v>195</v>
      </c>
      <c r="K76" s="4">
        <f t="shared" si="7"/>
        <v>0</v>
      </c>
      <c r="L76" s="4">
        <f aca="true" t="shared" si="17" ref="L76:L139">+C76/0.56</f>
        <v>0</v>
      </c>
      <c r="M76" s="4">
        <f aca="true" t="shared" si="18" ref="M76:M139">+D76/0.56</f>
        <v>0</v>
      </c>
      <c r="N76" s="4">
        <f aca="true" t="shared" si="19" ref="N76:N139">+E76/0.56</f>
        <v>133.92857142857142</v>
      </c>
      <c r="O76" s="4">
        <f aca="true" t="shared" si="20" ref="O76:O139">+F76/0.56</f>
        <v>285.71428571428567</v>
      </c>
      <c r="P76" s="4">
        <f aca="true" t="shared" si="21" ref="P76:P139">+G76/0.56</f>
        <v>348.21428571428567</v>
      </c>
      <c r="Q76" s="4">
        <f aca="true" t="shared" si="22" ref="Q76:Q139">+H76/0.56</f>
        <v>0</v>
      </c>
      <c r="R76" s="4">
        <f t="shared" si="8"/>
        <v>0</v>
      </c>
      <c r="T76" s="2">
        <f>+'Silver '!D246</f>
        <v>0.34375</v>
      </c>
      <c r="V76" s="4">
        <f t="shared" si="9"/>
        <v>0</v>
      </c>
      <c r="W76" s="4">
        <f t="shared" si="10"/>
        <v>0</v>
      </c>
      <c r="X76" s="4">
        <f t="shared" si="11"/>
        <v>0</v>
      </c>
      <c r="Y76" s="4">
        <f t="shared" si="12"/>
        <v>46.03794642857142</v>
      </c>
      <c r="Z76" s="4">
        <f t="shared" si="13"/>
        <v>98.2142857142857</v>
      </c>
      <c r="AA76" s="4">
        <f t="shared" si="14"/>
        <v>119.6986607142857</v>
      </c>
      <c r="AB76" s="4">
        <f t="shared" si="15"/>
        <v>0</v>
      </c>
      <c r="AC76" s="4">
        <f t="shared" si="16"/>
        <v>0</v>
      </c>
    </row>
    <row r="77" spans="1:29" ht="15.75">
      <c r="A77" s="2">
        <v>1588</v>
      </c>
      <c r="E77" s="23">
        <v>63.8</v>
      </c>
      <c r="F77" s="23">
        <v>180</v>
      </c>
      <c r="G77" s="23">
        <v>195</v>
      </c>
      <c r="K77" s="4">
        <f aca="true" t="shared" si="23" ref="K77:K140">+B77/0.56</f>
        <v>0</v>
      </c>
      <c r="L77" s="4">
        <f t="shared" si="17"/>
        <v>0</v>
      </c>
      <c r="M77" s="4">
        <f t="shared" si="18"/>
        <v>0</v>
      </c>
      <c r="N77" s="4">
        <f t="shared" si="19"/>
        <v>113.92857142857142</v>
      </c>
      <c r="O77" s="4">
        <f t="shared" si="20"/>
        <v>321.4285714285714</v>
      </c>
      <c r="P77" s="4">
        <f t="shared" si="21"/>
        <v>348.21428571428567</v>
      </c>
      <c r="Q77" s="4">
        <f t="shared" si="22"/>
        <v>0</v>
      </c>
      <c r="R77" s="4">
        <f aca="true" t="shared" si="24" ref="R77:R140">+I77/40.75</f>
        <v>0</v>
      </c>
      <c r="T77" s="2">
        <f>+'Silver '!D247</f>
        <v>0.34375</v>
      </c>
      <c r="V77" s="4">
        <f aca="true" t="shared" si="25" ref="V77:V140">+K77*$T77</f>
        <v>0</v>
      </c>
      <c r="W77" s="4">
        <f aca="true" t="shared" si="26" ref="W77:W140">+L77*$T77</f>
        <v>0</v>
      </c>
      <c r="X77" s="4">
        <f aca="true" t="shared" si="27" ref="X77:X140">+M77*$T77</f>
        <v>0</v>
      </c>
      <c r="Y77" s="4">
        <f aca="true" t="shared" si="28" ref="Y77:Y140">+N77*$T77</f>
        <v>39.16294642857142</v>
      </c>
      <c r="Z77" s="4">
        <f aca="true" t="shared" si="29" ref="Z77:Z140">+O77*$T77</f>
        <v>110.49107142857142</v>
      </c>
      <c r="AA77" s="4">
        <f aca="true" t="shared" si="30" ref="AA77:AA140">+P77*$T77</f>
        <v>119.6986607142857</v>
      </c>
      <c r="AB77" s="4">
        <f aca="true" t="shared" si="31" ref="AB77:AB140">+Q77*$T77</f>
        <v>0</v>
      </c>
      <c r="AC77" s="4">
        <f aca="true" t="shared" si="32" ref="AC77:AC140">+R77*$T77</f>
        <v>0</v>
      </c>
    </row>
    <row r="78" spans="1:29" ht="15.75">
      <c r="A78" s="2">
        <v>1589</v>
      </c>
      <c r="E78" s="23">
        <v>63.8</v>
      </c>
      <c r="F78" s="23">
        <v>180</v>
      </c>
      <c r="G78" s="23">
        <v>195</v>
      </c>
      <c r="K78" s="4">
        <f t="shared" si="23"/>
        <v>0</v>
      </c>
      <c r="L78" s="4">
        <f t="shared" si="17"/>
        <v>0</v>
      </c>
      <c r="M78" s="4">
        <f t="shared" si="18"/>
        <v>0</v>
      </c>
      <c r="N78" s="4">
        <f t="shared" si="19"/>
        <v>113.92857142857142</v>
      </c>
      <c r="O78" s="4">
        <f t="shared" si="20"/>
        <v>321.4285714285714</v>
      </c>
      <c r="P78" s="4">
        <f t="shared" si="21"/>
        <v>348.21428571428567</v>
      </c>
      <c r="Q78" s="4">
        <f t="shared" si="22"/>
        <v>0</v>
      </c>
      <c r="R78" s="4">
        <f t="shared" si="24"/>
        <v>0</v>
      </c>
      <c r="T78" s="2">
        <f>+'Silver '!D248</f>
        <v>0.34375</v>
      </c>
      <c r="V78" s="4">
        <f t="shared" si="25"/>
        <v>0</v>
      </c>
      <c r="W78" s="4">
        <f t="shared" si="26"/>
        <v>0</v>
      </c>
      <c r="X78" s="4">
        <f t="shared" si="27"/>
        <v>0</v>
      </c>
      <c r="Y78" s="4">
        <f t="shared" si="28"/>
        <v>39.16294642857142</v>
      </c>
      <c r="Z78" s="4">
        <f t="shared" si="29"/>
        <v>110.49107142857142</v>
      </c>
      <c r="AA78" s="4">
        <f t="shared" si="30"/>
        <v>119.6986607142857</v>
      </c>
      <c r="AB78" s="4">
        <f t="shared" si="31"/>
        <v>0</v>
      </c>
      <c r="AC78" s="4">
        <f t="shared" si="32"/>
        <v>0</v>
      </c>
    </row>
    <row r="79" spans="1:29" ht="15.75">
      <c r="A79" s="2">
        <v>1590</v>
      </c>
      <c r="E79" s="23">
        <v>64</v>
      </c>
      <c r="F79" s="23">
        <v>180</v>
      </c>
      <c r="G79" s="23">
        <v>195</v>
      </c>
      <c r="K79" s="4">
        <f t="shared" si="23"/>
        <v>0</v>
      </c>
      <c r="L79" s="4">
        <f t="shared" si="17"/>
        <v>0</v>
      </c>
      <c r="M79" s="4">
        <f t="shared" si="18"/>
        <v>0</v>
      </c>
      <c r="N79" s="4">
        <f t="shared" si="19"/>
        <v>114.28571428571428</v>
      </c>
      <c r="O79" s="4">
        <f t="shared" si="20"/>
        <v>321.4285714285714</v>
      </c>
      <c r="P79" s="4">
        <f t="shared" si="21"/>
        <v>348.21428571428567</v>
      </c>
      <c r="Q79" s="4">
        <f t="shared" si="22"/>
        <v>0</v>
      </c>
      <c r="R79" s="4">
        <f t="shared" si="24"/>
        <v>0</v>
      </c>
      <c r="T79" s="2">
        <f>+'Silver '!D249</f>
        <v>0.34375</v>
      </c>
      <c r="V79" s="4">
        <f t="shared" si="25"/>
        <v>0</v>
      </c>
      <c r="W79" s="4">
        <f t="shared" si="26"/>
        <v>0</v>
      </c>
      <c r="X79" s="4">
        <f t="shared" si="27"/>
        <v>0</v>
      </c>
      <c r="Y79" s="4">
        <f t="shared" si="28"/>
        <v>39.285714285714285</v>
      </c>
      <c r="Z79" s="4">
        <f t="shared" si="29"/>
        <v>110.49107142857142</v>
      </c>
      <c r="AA79" s="4">
        <f t="shared" si="30"/>
        <v>119.6986607142857</v>
      </c>
      <c r="AB79" s="4">
        <f t="shared" si="31"/>
        <v>0</v>
      </c>
      <c r="AC79" s="4">
        <f t="shared" si="32"/>
        <v>0</v>
      </c>
    </row>
    <row r="80" spans="1:29" ht="15.75">
      <c r="A80" s="2">
        <v>1591</v>
      </c>
      <c r="E80" s="23">
        <v>64</v>
      </c>
      <c r="F80" s="23">
        <v>180</v>
      </c>
      <c r="G80" s="23">
        <v>195</v>
      </c>
      <c r="K80" s="4">
        <f t="shared" si="23"/>
        <v>0</v>
      </c>
      <c r="L80" s="4">
        <f t="shared" si="17"/>
        <v>0</v>
      </c>
      <c r="M80" s="4">
        <f t="shared" si="18"/>
        <v>0</v>
      </c>
      <c r="N80" s="4">
        <f t="shared" si="19"/>
        <v>114.28571428571428</v>
      </c>
      <c r="O80" s="4">
        <f t="shared" si="20"/>
        <v>321.4285714285714</v>
      </c>
      <c r="P80" s="4">
        <f t="shared" si="21"/>
        <v>348.21428571428567</v>
      </c>
      <c r="Q80" s="4">
        <f t="shared" si="22"/>
        <v>0</v>
      </c>
      <c r="R80" s="4">
        <f t="shared" si="24"/>
        <v>0</v>
      </c>
      <c r="T80" s="2">
        <f>+'Silver '!D250</f>
        <v>0.34375</v>
      </c>
      <c r="V80" s="4">
        <f t="shared" si="25"/>
        <v>0</v>
      </c>
      <c r="W80" s="4">
        <f t="shared" si="26"/>
        <v>0</v>
      </c>
      <c r="X80" s="4">
        <f t="shared" si="27"/>
        <v>0</v>
      </c>
      <c r="Y80" s="4">
        <f t="shared" si="28"/>
        <v>39.285714285714285</v>
      </c>
      <c r="Z80" s="4">
        <f t="shared" si="29"/>
        <v>110.49107142857142</v>
      </c>
      <c r="AA80" s="4">
        <f t="shared" si="30"/>
        <v>119.6986607142857</v>
      </c>
      <c r="AB80" s="4">
        <f t="shared" si="31"/>
        <v>0</v>
      </c>
      <c r="AC80" s="4">
        <f t="shared" si="32"/>
        <v>0</v>
      </c>
    </row>
    <row r="81" spans="1:29" ht="15.75">
      <c r="A81" s="2">
        <v>1592</v>
      </c>
      <c r="E81" s="23">
        <v>57</v>
      </c>
      <c r="F81" s="23">
        <v>192</v>
      </c>
      <c r="G81" s="23">
        <v>172</v>
      </c>
      <c r="K81" s="4">
        <f t="shared" si="23"/>
        <v>0</v>
      </c>
      <c r="L81" s="4">
        <f t="shared" si="17"/>
        <v>0</v>
      </c>
      <c r="M81" s="4">
        <f t="shared" si="18"/>
        <v>0</v>
      </c>
      <c r="N81" s="4">
        <f t="shared" si="19"/>
        <v>101.78571428571428</v>
      </c>
      <c r="O81" s="4">
        <f t="shared" si="20"/>
        <v>342.85714285714283</v>
      </c>
      <c r="P81" s="4">
        <f t="shared" si="21"/>
        <v>307.1428571428571</v>
      </c>
      <c r="Q81" s="4">
        <f t="shared" si="22"/>
        <v>0</v>
      </c>
      <c r="R81" s="4">
        <f t="shared" si="24"/>
        <v>0</v>
      </c>
      <c r="T81" s="2">
        <f>+'Silver '!D251</f>
        <v>0.34375</v>
      </c>
      <c r="V81" s="4">
        <f t="shared" si="25"/>
        <v>0</v>
      </c>
      <c r="W81" s="4">
        <f t="shared" si="26"/>
        <v>0</v>
      </c>
      <c r="X81" s="4">
        <f t="shared" si="27"/>
        <v>0</v>
      </c>
      <c r="Y81" s="4">
        <f t="shared" si="28"/>
        <v>34.988839285714285</v>
      </c>
      <c r="Z81" s="4">
        <f t="shared" si="29"/>
        <v>117.85714285714285</v>
      </c>
      <c r="AA81" s="4">
        <f t="shared" si="30"/>
        <v>105.58035714285714</v>
      </c>
      <c r="AB81" s="4">
        <f t="shared" si="31"/>
        <v>0</v>
      </c>
      <c r="AC81" s="4">
        <f t="shared" si="32"/>
        <v>0</v>
      </c>
    </row>
    <row r="82" spans="1:29" ht="15.75">
      <c r="A82" s="2">
        <v>1593</v>
      </c>
      <c r="C82" s="2">
        <v>60</v>
      </c>
      <c r="E82" s="23">
        <v>66</v>
      </c>
      <c r="F82" s="23">
        <v>194</v>
      </c>
      <c r="G82" s="23">
        <v>165</v>
      </c>
      <c r="K82" s="4">
        <f t="shared" si="23"/>
        <v>0</v>
      </c>
      <c r="L82" s="4">
        <f t="shared" si="17"/>
        <v>107.14285714285714</v>
      </c>
      <c r="M82" s="4">
        <f t="shared" si="18"/>
        <v>0</v>
      </c>
      <c r="N82" s="4">
        <f t="shared" si="19"/>
        <v>117.85714285714285</v>
      </c>
      <c r="O82" s="4">
        <f t="shared" si="20"/>
        <v>346.4285714285714</v>
      </c>
      <c r="P82" s="4">
        <f t="shared" si="21"/>
        <v>294.6428571428571</v>
      </c>
      <c r="Q82" s="4">
        <f t="shared" si="22"/>
        <v>0</v>
      </c>
      <c r="R82" s="4">
        <f t="shared" si="24"/>
        <v>0</v>
      </c>
      <c r="T82" s="2">
        <f>+'Silver '!D252</f>
        <v>0.34375</v>
      </c>
      <c r="V82" s="4">
        <f t="shared" si="25"/>
        <v>0</v>
      </c>
      <c r="W82" s="4">
        <f t="shared" si="26"/>
        <v>36.83035714285714</v>
      </c>
      <c r="X82" s="4">
        <f t="shared" si="27"/>
        <v>0</v>
      </c>
      <c r="Y82" s="4">
        <f t="shared" si="28"/>
        <v>40.513392857142854</v>
      </c>
      <c r="Z82" s="4">
        <f t="shared" si="29"/>
        <v>119.08482142857142</v>
      </c>
      <c r="AA82" s="4">
        <f t="shared" si="30"/>
        <v>101.28348214285714</v>
      </c>
      <c r="AB82" s="4">
        <f t="shared" si="31"/>
        <v>0</v>
      </c>
      <c r="AC82" s="4">
        <f t="shared" si="32"/>
        <v>0</v>
      </c>
    </row>
    <row r="83" spans="1:29" ht="15.75">
      <c r="A83" s="2">
        <v>1594</v>
      </c>
      <c r="D83" s="23">
        <v>852</v>
      </c>
      <c r="E83" s="23">
        <v>66</v>
      </c>
      <c r="F83" s="23">
        <v>194</v>
      </c>
      <c r="G83" s="23">
        <v>165</v>
      </c>
      <c r="K83" s="4">
        <f t="shared" si="23"/>
        <v>0</v>
      </c>
      <c r="L83" s="4">
        <f t="shared" si="17"/>
        <v>0</v>
      </c>
      <c r="M83" s="4">
        <f t="shared" si="18"/>
        <v>1521.4285714285713</v>
      </c>
      <c r="N83" s="4">
        <f t="shared" si="19"/>
        <v>117.85714285714285</v>
      </c>
      <c r="O83" s="4">
        <f t="shared" si="20"/>
        <v>346.4285714285714</v>
      </c>
      <c r="P83" s="4">
        <f t="shared" si="21"/>
        <v>294.6428571428571</v>
      </c>
      <c r="Q83" s="4">
        <f t="shared" si="22"/>
        <v>0</v>
      </c>
      <c r="R83" s="4">
        <f t="shared" si="24"/>
        <v>0</v>
      </c>
      <c r="T83" s="2">
        <f>+'Silver '!D253</f>
        <v>0.34375</v>
      </c>
      <c r="V83" s="4">
        <f t="shared" si="25"/>
        <v>0</v>
      </c>
      <c r="W83" s="4">
        <f t="shared" si="26"/>
        <v>0</v>
      </c>
      <c r="X83" s="4">
        <f t="shared" si="27"/>
        <v>522.9910714285714</v>
      </c>
      <c r="Y83" s="4">
        <f t="shared" si="28"/>
        <v>40.513392857142854</v>
      </c>
      <c r="Z83" s="4">
        <f t="shared" si="29"/>
        <v>119.08482142857142</v>
      </c>
      <c r="AA83" s="4">
        <f t="shared" si="30"/>
        <v>101.28348214285714</v>
      </c>
      <c r="AB83" s="4">
        <f t="shared" si="31"/>
        <v>0</v>
      </c>
      <c r="AC83" s="4">
        <f t="shared" si="32"/>
        <v>0</v>
      </c>
    </row>
    <row r="84" spans="1:29" ht="15.75">
      <c r="A84" s="2">
        <v>1595</v>
      </c>
      <c r="K84" s="4">
        <f t="shared" si="23"/>
        <v>0</v>
      </c>
      <c r="L84" s="4">
        <f t="shared" si="17"/>
        <v>0</v>
      </c>
      <c r="M84" s="4">
        <f t="shared" si="18"/>
        <v>0</v>
      </c>
      <c r="N84" s="4">
        <f t="shared" si="19"/>
        <v>0</v>
      </c>
      <c r="O84" s="4">
        <f t="shared" si="20"/>
        <v>0</v>
      </c>
      <c r="P84" s="4">
        <f t="shared" si="21"/>
        <v>0</v>
      </c>
      <c r="Q84" s="4">
        <f t="shared" si="22"/>
        <v>0</v>
      </c>
      <c r="R84" s="4">
        <f t="shared" si="24"/>
        <v>0</v>
      </c>
      <c r="T84" s="2">
        <f>+'Silver '!D254</f>
        <v>0.33339</v>
      </c>
      <c r="V84" s="4">
        <f t="shared" si="25"/>
        <v>0</v>
      </c>
      <c r="W84" s="4">
        <f t="shared" si="26"/>
        <v>0</v>
      </c>
      <c r="X84" s="4">
        <f t="shared" si="27"/>
        <v>0</v>
      </c>
      <c r="Y84" s="4">
        <f t="shared" si="28"/>
        <v>0</v>
      </c>
      <c r="Z84" s="4">
        <f t="shared" si="29"/>
        <v>0</v>
      </c>
      <c r="AA84" s="4">
        <f t="shared" si="30"/>
        <v>0</v>
      </c>
      <c r="AB84" s="4">
        <f t="shared" si="31"/>
        <v>0</v>
      </c>
      <c r="AC84" s="4">
        <f t="shared" si="32"/>
        <v>0</v>
      </c>
    </row>
    <row r="85" spans="1:29" ht="15.75">
      <c r="A85" s="2">
        <v>1596</v>
      </c>
      <c r="C85" s="2">
        <v>45</v>
      </c>
      <c r="D85" s="23">
        <v>696</v>
      </c>
      <c r="K85" s="4">
        <f t="shared" si="23"/>
        <v>0</v>
      </c>
      <c r="L85" s="4">
        <f t="shared" si="17"/>
        <v>80.35714285714285</v>
      </c>
      <c r="M85" s="4">
        <f t="shared" si="18"/>
        <v>1242.8571428571427</v>
      </c>
      <c r="N85" s="4">
        <f t="shared" si="19"/>
        <v>0</v>
      </c>
      <c r="O85" s="4">
        <f t="shared" si="20"/>
        <v>0</v>
      </c>
      <c r="P85" s="4">
        <f t="shared" si="21"/>
        <v>0</v>
      </c>
      <c r="Q85" s="4">
        <f t="shared" si="22"/>
        <v>0</v>
      </c>
      <c r="R85" s="4">
        <f t="shared" si="24"/>
        <v>0</v>
      </c>
      <c r="T85" s="2">
        <f>+'Silver '!D255</f>
        <v>0.32226</v>
      </c>
      <c r="V85" s="4">
        <f t="shared" si="25"/>
        <v>0</v>
      </c>
      <c r="W85" s="4">
        <f t="shared" si="26"/>
        <v>25.895892857142854</v>
      </c>
      <c r="X85" s="4">
        <f t="shared" si="27"/>
        <v>400.5231428571428</v>
      </c>
      <c r="Y85" s="4">
        <f t="shared" si="28"/>
        <v>0</v>
      </c>
      <c r="Z85" s="4">
        <f t="shared" si="29"/>
        <v>0</v>
      </c>
      <c r="AA85" s="4">
        <f t="shared" si="30"/>
        <v>0</v>
      </c>
      <c r="AB85" s="4">
        <f t="shared" si="31"/>
        <v>0</v>
      </c>
      <c r="AC85" s="4">
        <f t="shared" si="32"/>
        <v>0</v>
      </c>
    </row>
    <row r="86" spans="1:29" ht="15.75">
      <c r="A86" s="2">
        <v>1597</v>
      </c>
      <c r="K86" s="4">
        <f t="shared" si="23"/>
        <v>0</v>
      </c>
      <c r="L86" s="4">
        <f t="shared" si="17"/>
        <v>0</v>
      </c>
      <c r="M86" s="4">
        <f t="shared" si="18"/>
        <v>0</v>
      </c>
      <c r="N86" s="4">
        <f t="shared" si="19"/>
        <v>0</v>
      </c>
      <c r="O86" s="4">
        <f t="shared" si="20"/>
        <v>0</v>
      </c>
      <c r="P86" s="4">
        <f t="shared" si="21"/>
        <v>0</v>
      </c>
      <c r="Q86" s="4">
        <f t="shared" si="22"/>
        <v>0</v>
      </c>
      <c r="R86" s="4">
        <f t="shared" si="24"/>
        <v>0</v>
      </c>
      <c r="T86" s="2">
        <f>+'Silver '!D256</f>
        <v>0.32226</v>
      </c>
      <c r="V86" s="4">
        <f t="shared" si="25"/>
        <v>0</v>
      </c>
      <c r="W86" s="4">
        <f t="shared" si="26"/>
        <v>0</v>
      </c>
      <c r="X86" s="4">
        <f t="shared" si="27"/>
        <v>0</v>
      </c>
      <c r="Y86" s="4">
        <f t="shared" si="28"/>
        <v>0</v>
      </c>
      <c r="Z86" s="4">
        <f t="shared" si="29"/>
        <v>0</v>
      </c>
      <c r="AA86" s="4">
        <f t="shared" si="30"/>
        <v>0</v>
      </c>
      <c r="AB86" s="4">
        <f t="shared" si="31"/>
        <v>0</v>
      </c>
      <c r="AC86" s="4">
        <f t="shared" si="32"/>
        <v>0</v>
      </c>
    </row>
    <row r="87" spans="1:29" ht="15.75">
      <c r="A87" s="2">
        <v>1598</v>
      </c>
      <c r="D87" s="23">
        <v>720</v>
      </c>
      <c r="K87" s="4">
        <f t="shared" si="23"/>
        <v>0</v>
      </c>
      <c r="L87" s="4">
        <f t="shared" si="17"/>
        <v>0</v>
      </c>
      <c r="M87" s="4">
        <f t="shared" si="18"/>
        <v>1285.7142857142856</v>
      </c>
      <c r="N87" s="4">
        <f t="shared" si="19"/>
        <v>0</v>
      </c>
      <c r="O87" s="4">
        <f t="shared" si="20"/>
        <v>0</v>
      </c>
      <c r="P87" s="4">
        <f t="shared" si="21"/>
        <v>0</v>
      </c>
      <c r="Q87" s="4">
        <f t="shared" si="22"/>
        <v>0</v>
      </c>
      <c r="R87" s="4">
        <f t="shared" si="24"/>
        <v>0</v>
      </c>
      <c r="T87" s="2">
        <f>+'Silver '!D257</f>
        <v>0.32226</v>
      </c>
      <c r="V87" s="4">
        <f t="shared" si="25"/>
        <v>0</v>
      </c>
      <c r="W87" s="4">
        <f t="shared" si="26"/>
        <v>0</v>
      </c>
      <c r="X87" s="4">
        <f t="shared" si="27"/>
        <v>414.33428571428567</v>
      </c>
      <c r="Y87" s="4">
        <f t="shared" si="28"/>
        <v>0</v>
      </c>
      <c r="Z87" s="4">
        <f t="shared" si="29"/>
        <v>0</v>
      </c>
      <c r="AA87" s="4">
        <f t="shared" si="30"/>
        <v>0</v>
      </c>
      <c r="AB87" s="4">
        <f t="shared" si="31"/>
        <v>0</v>
      </c>
      <c r="AC87" s="4">
        <f t="shared" si="32"/>
        <v>0</v>
      </c>
    </row>
    <row r="88" spans="1:29" ht="15.75">
      <c r="A88" s="2">
        <v>1599</v>
      </c>
      <c r="C88" s="2">
        <v>60</v>
      </c>
      <c r="E88" s="23">
        <v>105</v>
      </c>
      <c r="F88" s="23">
        <v>192</v>
      </c>
      <c r="G88" s="23">
        <v>150</v>
      </c>
      <c r="K88" s="4">
        <f t="shared" si="23"/>
        <v>0</v>
      </c>
      <c r="L88" s="4">
        <f t="shared" si="17"/>
        <v>107.14285714285714</v>
      </c>
      <c r="M88" s="4">
        <f t="shared" si="18"/>
        <v>0</v>
      </c>
      <c r="N88" s="4">
        <f t="shared" si="19"/>
        <v>187.49999999999997</v>
      </c>
      <c r="O88" s="4">
        <f t="shared" si="20"/>
        <v>342.85714285714283</v>
      </c>
      <c r="P88" s="4">
        <f t="shared" si="21"/>
        <v>267.85714285714283</v>
      </c>
      <c r="Q88" s="4">
        <f t="shared" si="22"/>
        <v>0</v>
      </c>
      <c r="R88" s="4">
        <f t="shared" si="24"/>
        <v>0</v>
      </c>
      <c r="T88" s="2">
        <f>+'Silver '!D258</f>
        <v>0.32226</v>
      </c>
      <c r="V88" s="4">
        <f t="shared" si="25"/>
        <v>0</v>
      </c>
      <c r="W88" s="4">
        <f t="shared" si="26"/>
        <v>34.527857142857144</v>
      </c>
      <c r="X88" s="4">
        <f t="shared" si="27"/>
        <v>0</v>
      </c>
      <c r="Y88" s="4">
        <f t="shared" si="28"/>
        <v>60.42374999999999</v>
      </c>
      <c r="Z88" s="4">
        <f t="shared" si="29"/>
        <v>110.48914285714285</v>
      </c>
      <c r="AA88" s="4">
        <f t="shared" si="30"/>
        <v>86.31964285714285</v>
      </c>
      <c r="AB88" s="4">
        <f t="shared" si="31"/>
        <v>0</v>
      </c>
      <c r="AC88" s="4">
        <f t="shared" si="32"/>
        <v>0</v>
      </c>
    </row>
    <row r="89" spans="1:29" ht="15.75">
      <c r="A89" s="2">
        <v>1600</v>
      </c>
      <c r="C89" s="2">
        <v>102</v>
      </c>
      <c r="E89" s="23">
        <v>112.5</v>
      </c>
      <c r="F89" s="23">
        <v>160</v>
      </c>
      <c r="G89" s="23">
        <v>120</v>
      </c>
      <c r="K89" s="4">
        <f t="shared" si="23"/>
        <v>0</v>
      </c>
      <c r="L89" s="4">
        <f t="shared" si="17"/>
        <v>182.14285714285714</v>
      </c>
      <c r="M89" s="4">
        <f t="shared" si="18"/>
        <v>0</v>
      </c>
      <c r="N89" s="4">
        <f t="shared" si="19"/>
        <v>200.8928571428571</v>
      </c>
      <c r="O89" s="4">
        <f t="shared" si="20"/>
        <v>285.71428571428567</v>
      </c>
      <c r="P89" s="4">
        <f t="shared" si="21"/>
        <v>214.28571428571428</v>
      </c>
      <c r="Q89" s="4">
        <f t="shared" si="22"/>
        <v>0</v>
      </c>
      <c r="R89" s="4">
        <f t="shared" si="24"/>
        <v>0</v>
      </c>
      <c r="T89" s="2">
        <f>+'Silver '!D259</f>
        <v>0.32226</v>
      </c>
      <c r="V89" s="4">
        <f t="shared" si="25"/>
        <v>0</v>
      </c>
      <c r="W89" s="4">
        <f t="shared" si="26"/>
        <v>58.69735714285714</v>
      </c>
      <c r="X89" s="4">
        <f t="shared" si="27"/>
        <v>0</v>
      </c>
      <c r="Y89" s="4">
        <f t="shared" si="28"/>
        <v>64.73973214285714</v>
      </c>
      <c r="Z89" s="4">
        <f t="shared" si="29"/>
        <v>92.0742857142857</v>
      </c>
      <c r="AA89" s="4">
        <f t="shared" si="30"/>
        <v>69.05571428571429</v>
      </c>
      <c r="AB89" s="4">
        <f t="shared" si="31"/>
        <v>0</v>
      </c>
      <c r="AC89" s="4">
        <f t="shared" si="32"/>
        <v>0</v>
      </c>
    </row>
    <row r="90" spans="1:29" ht="15.75">
      <c r="A90" s="2">
        <v>1601</v>
      </c>
      <c r="E90" s="23">
        <v>75</v>
      </c>
      <c r="F90" s="23">
        <v>160</v>
      </c>
      <c r="G90" s="23">
        <v>120</v>
      </c>
      <c r="K90" s="4">
        <f t="shared" si="23"/>
        <v>0</v>
      </c>
      <c r="L90" s="4">
        <f t="shared" si="17"/>
        <v>0</v>
      </c>
      <c r="M90" s="4">
        <f t="shared" si="18"/>
        <v>0</v>
      </c>
      <c r="N90" s="4">
        <f t="shared" si="19"/>
        <v>133.92857142857142</v>
      </c>
      <c r="O90" s="4">
        <f t="shared" si="20"/>
        <v>285.71428571428567</v>
      </c>
      <c r="P90" s="4">
        <f t="shared" si="21"/>
        <v>214.28571428571428</v>
      </c>
      <c r="Q90" s="4">
        <f t="shared" si="22"/>
        <v>0</v>
      </c>
      <c r="R90" s="4">
        <f t="shared" si="24"/>
        <v>0</v>
      </c>
      <c r="T90" s="2">
        <f>+'Silver '!D260</f>
        <v>0.32226</v>
      </c>
      <c r="V90" s="4">
        <f t="shared" si="25"/>
        <v>0</v>
      </c>
      <c r="W90" s="4">
        <f t="shared" si="26"/>
        <v>0</v>
      </c>
      <c r="X90" s="4">
        <f t="shared" si="27"/>
        <v>0</v>
      </c>
      <c r="Y90" s="4">
        <f t="shared" si="28"/>
        <v>43.159821428571426</v>
      </c>
      <c r="Z90" s="4">
        <f t="shared" si="29"/>
        <v>92.0742857142857</v>
      </c>
      <c r="AA90" s="4">
        <f t="shared" si="30"/>
        <v>69.05571428571429</v>
      </c>
      <c r="AB90" s="4">
        <f t="shared" si="31"/>
        <v>0</v>
      </c>
      <c r="AC90" s="4">
        <f t="shared" si="32"/>
        <v>0</v>
      </c>
    </row>
    <row r="91" spans="1:29" ht="15.75">
      <c r="A91" s="2">
        <v>1602</v>
      </c>
      <c r="C91" s="2">
        <v>105</v>
      </c>
      <c r="E91" s="23">
        <v>70</v>
      </c>
      <c r="F91" s="23">
        <v>160</v>
      </c>
      <c r="G91" s="23">
        <v>120</v>
      </c>
      <c r="K91" s="4">
        <f t="shared" si="23"/>
        <v>0</v>
      </c>
      <c r="L91" s="4">
        <f t="shared" si="17"/>
        <v>187.49999999999997</v>
      </c>
      <c r="M91" s="4">
        <f t="shared" si="18"/>
        <v>0</v>
      </c>
      <c r="N91" s="4">
        <f t="shared" si="19"/>
        <v>124.99999999999999</v>
      </c>
      <c r="O91" s="4">
        <f t="shared" si="20"/>
        <v>285.71428571428567</v>
      </c>
      <c r="P91" s="4">
        <f t="shared" si="21"/>
        <v>214.28571428571428</v>
      </c>
      <c r="Q91" s="4">
        <f t="shared" si="22"/>
        <v>0</v>
      </c>
      <c r="R91" s="4">
        <f t="shared" si="24"/>
        <v>0</v>
      </c>
      <c r="T91" s="2">
        <f>+'Silver '!D261</f>
        <v>0.32226</v>
      </c>
      <c r="V91" s="4">
        <f t="shared" si="25"/>
        <v>0</v>
      </c>
      <c r="W91" s="4">
        <f t="shared" si="26"/>
        <v>60.42374999999999</v>
      </c>
      <c r="X91" s="4">
        <f t="shared" si="27"/>
        <v>0</v>
      </c>
      <c r="Y91" s="4">
        <f t="shared" si="28"/>
        <v>40.28249999999999</v>
      </c>
      <c r="Z91" s="4">
        <f t="shared" si="29"/>
        <v>92.0742857142857</v>
      </c>
      <c r="AA91" s="4">
        <f t="shared" si="30"/>
        <v>69.05571428571429</v>
      </c>
      <c r="AB91" s="4">
        <f t="shared" si="31"/>
        <v>0</v>
      </c>
      <c r="AC91" s="4">
        <f t="shared" si="32"/>
        <v>0</v>
      </c>
    </row>
    <row r="92" spans="1:29" ht="15.75">
      <c r="A92" s="2">
        <v>1603</v>
      </c>
      <c r="C92" s="2">
        <v>100</v>
      </c>
      <c r="E92" s="23">
        <v>52.5</v>
      </c>
      <c r="F92" s="23">
        <v>120</v>
      </c>
      <c r="G92" s="23">
        <v>90</v>
      </c>
      <c r="K92" s="4">
        <f t="shared" si="23"/>
        <v>0</v>
      </c>
      <c r="L92" s="4">
        <f t="shared" si="17"/>
        <v>178.57142857142856</v>
      </c>
      <c r="M92" s="4">
        <f t="shared" si="18"/>
        <v>0</v>
      </c>
      <c r="N92" s="4">
        <f t="shared" si="19"/>
        <v>93.74999999999999</v>
      </c>
      <c r="O92" s="4">
        <f t="shared" si="20"/>
        <v>214.28571428571428</v>
      </c>
      <c r="P92" s="4">
        <f t="shared" si="21"/>
        <v>160.7142857142857</v>
      </c>
      <c r="Q92" s="4">
        <f t="shared" si="22"/>
        <v>0</v>
      </c>
      <c r="R92" s="4">
        <f t="shared" si="24"/>
        <v>0</v>
      </c>
      <c r="T92" s="2">
        <f>+'Silver '!D262</f>
        <v>0.3144</v>
      </c>
      <c r="V92" s="4">
        <f t="shared" si="25"/>
        <v>0</v>
      </c>
      <c r="W92" s="4">
        <f t="shared" si="26"/>
        <v>56.14285714285714</v>
      </c>
      <c r="X92" s="4">
        <f t="shared" si="27"/>
        <v>0</v>
      </c>
      <c r="Y92" s="4">
        <f t="shared" si="28"/>
        <v>29.474999999999998</v>
      </c>
      <c r="Z92" s="4">
        <f t="shared" si="29"/>
        <v>67.37142857142857</v>
      </c>
      <c r="AA92" s="4">
        <f t="shared" si="30"/>
        <v>50.528571428571425</v>
      </c>
      <c r="AB92" s="4">
        <f t="shared" si="31"/>
        <v>0</v>
      </c>
      <c r="AC92" s="4">
        <f t="shared" si="32"/>
        <v>0</v>
      </c>
    </row>
    <row r="93" spans="1:29" ht="15.75">
      <c r="A93" s="2">
        <v>1604</v>
      </c>
      <c r="C93" s="2">
        <v>98.2</v>
      </c>
      <c r="E93" s="23">
        <v>45</v>
      </c>
      <c r="F93" s="23">
        <v>128</v>
      </c>
      <c r="G93" s="23">
        <v>90</v>
      </c>
      <c r="K93" s="4">
        <f t="shared" si="23"/>
        <v>0</v>
      </c>
      <c r="L93" s="4">
        <f t="shared" si="17"/>
        <v>175.35714285714283</v>
      </c>
      <c r="M93" s="4">
        <f t="shared" si="18"/>
        <v>0</v>
      </c>
      <c r="N93" s="4">
        <f t="shared" si="19"/>
        <v>80.35714285714285</v>
      </c>
      <c r="O93" s="4">
        <f t="shared" si="20"/>
        <v>228.57142857142856</v>
      </c>
      <c r="P93" s="4">
        <f t="shared" si="21"/>
        <v>160.7142857142857</v>
      </c>
      <c r="Q93" s="4">
        <f t="shared" si="22"/>
        <v>0</v>
      </c>
      <c r="R93" s="4">
        <f t="shared" si="24"/>
        <v>0</v>
      </c>
      <c r="T93" s="2">
        <f>+'Silver '!D263</f>
        <v>0.3144</v>
      </c>
      <c r="V93" s="4">
        <f t="shared" si="25"/>
        <v>0</v>
      </c>
      <c r="W93" s="4">
        <f t="shared" si="26"/>
        <v>55.13228571428571</v>
      </c>
      <c r="X93" s="4">
        <f t="shared" si="27"/>
        <v>0</v>
      </c>
      <c r="Y93" s="4">
        <f t="shared" si="28"/>
        <v>25.264285714285712</v>
      </c>
      <c r="Z93" s="4">
        <f t="shared" si="29"/>
        <v>71.86285714285714</v>
      </c>
      <c r="AA93" s="4">
        <f t="shared" si="30"/>
        <v>50.528571428571425</v>
      </c>
      <c r="AB93" s="4">
        <f t="shared" si="31"/>
        <v>0</v>
      </c>
      <c r="AC93" s="4">
        <f t="shared" si="32"/>
        <v>0</v>
      </c>
    </row>
    <row r="94" spans="1:29" ht="15.75">
      <c r="A94" s="2">
        <v>1605</v>
      </c>
      <c r="K94" s="4">
        <f t="shared" si="23"/>
        <v>0</v>
      </c>
      <c r="L94" s="4">
        <f t="shared" si="17"/>
        <v>0</v>
      </c>
      <c r="M94" s="4">
        <f t="shared" si="18"/>
        <v>0</v>
      </c>
      <c r="N94" s="4">
        <f t="shared" si="19"/>
        <v>0</v>
      </c>
      <c r="O94" s="4">
        <f t="shared" si="20"/>
        <v>0</v>
      </c>
      <c r="P94" s="4">
        <f t="shared" si="21"/>
        <v>0</v>
      </c>
      <c r="Q94" s="4">
        <f t="shared" si="22"/>
        <v>0</v>
      </c>
      <c r="R94" s="4">
        <f t="shared" si="24"/>
        <v>0</v>
      </c>
      <c r="T94" s="2">
        <f>+'Silver '!D264</f>
        <v>0.31186</v>
      </c>
      <c r="V94" s="4">
        <f t="shared" si="25"/>
        <v>0</v>
      </c>
      <c r="W94" s="4">
        <f t="shared" si="26"/>
        <v>0</v>
      </c>
      <c r="X94" s="4">
        <f t="shared" si="27"/>
        <v>0</v>
      </c>
      <c r="Y94" s="4">
        <f t="shared" si="28"/>
        <v>0</v>
      </c>
      <c r="Z94" s="4">
        <f t="shared" si="29"/>
        <v>0</v>
      </c>
      <c r="AA94" s="4">
        <f t="shared" si="30"/>
        <v>0</v>
      </c>
      <c r="AB94" s="4">
        <f t="shared" si="31"/>
        <v>0</v>
      </c>
      <c r="AC94" s="4">
        <f t="shared" si="32"/>
        <v>0</v>
      </c>
    </row>
    <row r="95" spans="1:29" ht="15.75">
      <c r="A95" s="2">
        <v>1606</v>
      </c>
      <c r="K95" s="4">
        <f t="shared" si="23"/>
        <v>0</v>
      </c>
      <c r="L95" s="4">
        <f t="shared" si="17"/>
        <v>0</v>
      </c>
      <c r="M95" s="4">
        <f t="shared" si="18"/>
        <v>0</v>
      </c>
      <c r="N95" s="4">
        <f t="shared" si="19"/>
        <v>0</v>
      </c>
      <c r="O95" s="4">
        <f t="shared" si="20"/>
        <v>0</v>
      </c>
      <c r="P95" s="4">
        <f t="shared" si="21"/>
        <v>0</v>
      </c>
      <c r="Q95" s="4">
        <f t="shared" si="22"/>
        <v>0</v>
      </c>
      <c r="R95" s="4">
        <f t="shared" si="24"/>
        <v>0</v>
      </c>
      <c r="T95" s="2">
        <f>+'Silver '!D265</f>
        <v>0.30692</v>
      </c>
      <c r="V95" s="4">
        <f t="shared" si="25"/>
        <v>0</v>
      </c>
      <c r="W95" s="4">
        <f t="shared" si="26"/>
        <v>0</v>
      </c>
      <c r="X95" s="4">
        <f t="shared" si="27"/>
        <v>0</v>
      </c>
      <c r="Y95" s="4">
        <f t="shared" si="28"/>
        <v>0</v>
      </c>
      <c r="Z95" s="4">
        <f t="shared" si="29"/>
        <v>0</v>
      </c>
      <c r="AA95" s="4">
        <f t="shared" si="30"/>
        <v>0</v>
      </c>
      <c r="AB95" s="4">
        <f t="shared" si="31"/>
        <v>0</v>
      </c>
      <c r="AC95" s="4">
        <f t="shared" si="32"/>
        <v>0</v>
      </c>
    </row>
    <row r="96" spans="1:29" ht="15.75">
      <c r="A96" s="2">
        <v>1607</v>
      </c>
      <c r="K96" s="4">
        <f t="shared" si="23"/>
        <v>0</v>
      </c>
      <c r="L96" s="4">
        <f t="shared" si="17"/>
        <v>0</v>
      </c>
      <c r="M96" s="4">
        <f t="shared" si="18"/>
        <v>0</v>
      </c>
      <c r="N96" s="4">
        <f t="shared" si="19"/>
        <v>0</v>
      </c>
      <c r="O96" s="4">
        <f t="shared" si="20"/>
        <v>0</v>
      </c>
      <c r="P96" s="4">
        <f t="shared" si="21"/>
        <v>0</v>
      </c>
      <c r="Q96" s="4">
        <f t="shared" si="22"/>
        <v>0</v>
      </c>
      <c r="R96" s="4">
        <f t="shared" si="24"/>
        <v>0</v>
      </c>
      <c r="T96" s="2">
        <f>+'Silver '!D266</f>
        <v>0.30692</v>
      </c>
      <c r="V96" s="4">
        <f t="shared" si="25"/>
        <v>0</v>
      </c>
      <c r="W96" s="4">
        <f t="shared" si="26"/>
        <v>0</v>
      </c>
      <c r="X96" s="4">
        <f t="shared" si="27"/>
        <v>0</v>
      </c>
      <c r="Y96" s="4">
        <f t="shared" si="28"/>
        <v>0</v>
      </c>
      <c r="Z96" s="4">
        <f t="shared" si="29"/>
        <v>0</v>
      </c>
      <c r="AA96" s="4">
        <f t="shared" si="30"/>
        <v>0</v>
      </c>
      <c r="AB96" s="4">
        <f t="shared" si="31"/>
        <v>0</v>
      </c>
      <c r="AC96" s="4">
        <f t="shared" si="32"/>
        <v>0</v>
      </c>
    </row>
    <row r="97" spans="1:29" ht="15.75">
      <c r="A97" s="2">
        <v>1608</v>
      </c>
      <c r="C97" s="2">
        <v>90</v>
      </c>
      <c r="K97" s="4">
        <f t="shared" si="23"/>
        <v>0</v>
      </c>
      <c r="L97" s="4">
        <f t="shared" si="17"/>
        <v>160.7142857142857</v>
      </c>
      <c r="M97" s="4">
        <f t="shared" si="18"/>
        <v>0</v>
      </c>
      <c r="N97" s="4">
        <f t="shared" si="19"/>
        <v>0</v>
      </c>
      <c r="O97" s="4">
        <f t="shared" si="20"/>
        <v>0</v>
      </c>
      <c r="P97" s="4">
        <f t="shared" si="21"/>
        <v>0</v>
      </c>
      <c r="Q97" s="4">
        <f t="shared" si="22"/>
        <v>0</v>
      </c>
      <c r="R97" s="4">
        <f t="shared" si="24"/>
        <v>0</v>
      </c>
      <c r="T97" s="2">
        <f>+'Silver '!D267</f>
        <v>0.30692</v>
      </c>
      <c r="V97" s="4">
        <f t="shared" si="25"/>
        <v>0</v>
      </c>
      <c r="W97" s="4">
        <f t="shared" si="26"/>
        <v>49.32642857142857</v>
      </c>
      <c r="X97" s="4">
        <f t="shared" si="27"/>
        <v>0</v>
      </c>
      <c r="Y97" s="4">
        <f t="shared" si="28"/>
        <v>0</v>
      </c>
      <c r="Z97" s="4">
        <f t="shared" si="29"/>
        <v>0</v>
      </c>
      <c r="AA97" s="4">
        <f t="shared" si="30"/>
        <v>0</v>
      </c>
      <c r="AB97" s="4">
        <f t="shared" si="31"/>
        <v>0</v>
      </c>
      <c r="AC97" s="4">
        <f t="shared" si="32"/>
        <v>0</v>
      </c>
    </row>
    <row r="98" spans="1:29" ht="15.75">
      <c r="A98" s="2">
        <v>1609</v>
      </c>
      <c r="K98" s="4">
        <f t="shared" si="23"/>
        <v>0</v>
      </c>
      <c r="L98" s="4">
        <f t="shared" si="17"/>
        <v>0</v>
      </c>
      <c r="M98" s="4">
        <f t="shared" si="18"/>
        <v>0</v>
      </c>
      <c r="N98" s="4">
        <f t="shared" si="19"/>
        <v>0</v>
      </c>
      <c r="O98" s="4">
        <f t="shared" si="20"/>
        <v>0</v>
      </c>
      <c r="P98" s="4">
        <f t="shared" si="21"/>
        <v>0</v>
      </c>
      <c r="Q98" s="4">
        <f t="shared" si="22"/>
        <v>0</v>
      </c>
      <c r="R98" s="4">
        <f t="shared" si="24"/>
        <v>0</v>
      </c>
      <c r="T98" s="2">
        <f>+'Silver '!D268</f>
        <v>0.30692</v>
      </c>
      <c r="V98" s="4">
        <f t="shared" si="25"/>
        <v>0</v>
      </c>
      <c r="W98" s="4">
        <f t="shared" si="26"/>
        <v>0</v>
      </c>
      <c r="X98" s="4">
        <f t="shared" si="27"/>
        <v>0</v>
      </c>
      <c r="Y98" s="4">
        <f t="shared" si="28"/>
        <v>0</v>
      </c>
      <c r="Z98" s="4">
        <f t="shared" si="29"/>
        <v>0</v>
      </c>
      <c r="AA98" s="4">
        <f t="shared" si="30"/>
        <v>0</v>
      </c>
      <c r="AB98" s="4">
        <f t="shared" si="31"/>
        <v>0</v>
      </c>
      <c r="AC98" s="4">
        <f t="shared" si="32"/>
        <v>0</v>
      </c>
    </row>
    <row r="99" spans="1:29" ht="15.75">
      <c r="A99" s="2">
        <v>1610</v>
      </c>
      <c r="K99" s="4">
        <f t="shared" si="23"/>
        <v>0</v>
      </c>
      <c r="L99" s="4">
        <f t="shared" si="17"/>
        <v>0</v>
      </c>
      <c r="M99" s="4">
        <f t="shared" si="18"/>
        <v>0</v>
      </c>
      <c r="N99" s="4">
        <f t="shared" si="19"/>
        <v>0</v>
      </c>
      <c r="O99" s="4">
        <f t="shared" si="20"/>
        <v>0</v>
      </c>
      <c r="P99" s="4">
        <f t="shared" si="21"/>
        <v>0</v>
      </c>
      <c r="Q99" s="4">
        <f t="shared" si="22"/>
        <v>0</v>
      </c>
      <c r="R99" s="4">
        <f t="shared" si="24"/>
        <v>0</v>
      </c>
      <c r="T99" s="2">
        <f>+'Silver '!D269</f>
        <v>0.30692</v>
      </c>
      <c r="V99" s="4">
        <f t="shared" si="25"/>
        <v>0</v>
      </c>
      <c r="W99" s="4">
        <f t="shared" si="26"/>
        <v>0</v>
      </c>
      <c r="X99" s="4">
        <f t="shared" si="27"/>
        <v>0</v>
      </c>
      <c r="Y99" s="4">
        <f t="shared" si="28"/>
        <v>0</v>
      </c>
      <c r="Z99" s="4">
        <f t="shared" si="29"/>
        <v>0</v>
      </c>
      <c r="AA99" s="4">
        <f t="shared" si="30"/>
        <v>0</v>
      </c>
      <c r="AB99" s="4">
        <f t="shared" si="31"/>
        <v>0</v>
      </c>
      <c r="AC99" s="4">
        <f t="shared" si="32"/>
        <v>0</v>
      </c>
    </row>
    <row r="100" spans="1:29" ht="15.75">
      <c r="A100" s="2">
        <v>1611</v>
      </c>
      <c r="K100" s="4">
        <f t="shared" si="23"/>
        <v>0</v>
      </c>
      <c r="L100" s="4">
        <f t="shared" si="17"/>
        <v>0</v>
      </c>
      <c r="M100" s="4">
        <f t="shared" si="18"/>
        <v>0</v>
      </c>
      <c r="N100" s="4">
        <f t="shared" si="19"/>
        <v>0</v>
      </c>
      <c r="O100" s="4">
        <f t="shared" si="20"/>
        <v>0</v>
      </c>
      <c r="P100" s="4">
        <f t="shared" si="21"/>
        <v>0</v>
      </c>
      <c r="Q100" s="4">
        <f t="shared" si="22"/>
        <v>0</v>
      </c>
      <c r="R100" s="4">
        <f t="shared" si="24"/>
        <v>0</v>
      </c>
      <c r="T100" s="2">
        <f>+'Silver '!D270</f>
        <v>0.30692</v>
      </c>
      <c r="V100" s="4">
        <f t="shared" si="25"/>
        <v>0</v>
      </c>
      <c r="W100" s="4">
        <f t="shared" si="26"/>
        <v>0</v>
      </c>
      <c r="X100" s="4">
        <f t="shared" si="27"/>
        <v>0</v>
      </c>
      <c r="Y100" s="4">
        <f t="shared" si="28"/>
        <v>0</v>
      </c>
      <c r="Z100" s="4">
        <f t="shared" si="29"/>
        <v>0</v>
      </c>
      <c r="AA100" s="4">
        <f t="shared" si="30"/>
        <v>0</v>
      </c>
      <c r="AB100" s="4">
        <f t="shared" si="31"/>
        <v>0</v>
      </c>
      <c r="AC100" s="4">
        <f t="shared" si="32"/>
        <v>0</v>
      </c>
    </row>
    <row r="101" spans="1:29" ht="15.75">
      <c r="A101" s="2">
        <v>1612</v>
      </c>
      <c r="F101" s="23">
        <v>64</v>
      </c>
      <c r="G101" s="23">
        <v>192</v>
      </c>
      <c r="K101" s="4">
        <f t="shared" si="23"/>
        <v>0</v>
      </c>
      <c r="L101" s="4">
        <f t="shared" si="17"/>
        <v>0</v>
      </c>
      <c r="M101" s="4">
        <f t="shared" si="18"/>
        <v>0</v>
      </c>
      <c r="N101" s="4">
        <f t="shared" si="19"/>
        <v>0</v>
      </c>
      <c r="O101" s="4">
        <f t="shared" si="20"/>
        <v>114.28571428571428</v>
      </c>
      <c r="P101" s="4">
        <f t="shared" si="21"/>
        <v>342.85714285714283</v>
      </c>
      <c r="Q101" s="4">
        <f t="shared" si="22"/>
        <v>0</v>
      </c>
      <c r="R101" s="4">
        <f t="shared" si="24"/>
        <v>0</v>
      </c>
      <c r="T101" s="2">
        <f>+'Silver '!D271</f>
        <v>0.30692</v>
      </c>
      <c r="V101" s="4">
        <f t="shared" si="25"/>
        <v>0</v>
      </c>
      <c r="W101" s="4">
        <f t="shared" si="26"/>
        <v>0</v>
      </c>
      <c r="X101" s="4">
        <f t="shared" si="27"/>
        <v>0</v>
      </c>
      <c r="Y101" s="4">
        <f t="shared" si="28"/>
        <v>0</v>
      </c>
      <c r="Z101" s="4">
        <f t="shared" si="29"/>
        <v>35.07657142857143</v>
      </c>
      <c r="AA101" s="4">
        <f t="shared" si="30"/>
        <v>105.22971428571428</v>
      </c>
      <c r="AB101" s="4">
        <f t="shared" si="31"/>
        <v>0</v>
      </c>
      <c r="AC101" s="4">
        <f t="shared" si="32"/>
        <v>0</v>
      </c>
    </row>
    <row r="102" spans="1:29" ht="15.75">
      <c r="A102" s="2">
        <v>1613</v>
      </c>
      <c r="D102" s="23">
        <v>1440</v>
      </c>
      <c r="E102" s="23">
        <v>64</v>
      </c>
      <c r="K102" s="4">
        <f t="shared" si="23"/>
        <v>0</v>
      </c>
      <c r="L102" s="4">
        <f t="shared" si="17"/>
        <v>0</v>
      </c>
      <c r="M102" s="4">
        <f t="shared" si="18"/>
        <v>2571.428571428571</v>
      </c>
      <c r="N102" s="4">
        <f t="shared" si="19"/>
        <v>114.28571428571428</v>
      </c>
      <c r="O102" s="4">
        <f t="shared" si="20"/>
        <v>0</v>
      </c>
      <c r="P102" s="4">
        <f t="shared" si="21"/>
        <v>0</v>
      </c>
      <c r="Q102" s="4">
        <f t="shared" si="22"/>
        <v>0</v>
      </c>
      <c r="R102" s="4">
        <f t="shared" si="24"/>
        <v>0</v>
      </c>
      <c r="T102" s="2">
        <f>+'Silver '!D272</f>
        <v>0.30692</v>
      </c>
      <c r="V102" s="4">
        <f t="shared" si="25"/>
        <v>0</v>
      </c>
      <c r="W102" s="4">
        <f t="shared" si="26"/>
        <v>0</v>
      </c>
      <c r="X102" s="4">
        <f t="shared" si="27"/>
        <v>789.2228571428572</v>
      </c>
      <c r="Y102" s="4">
        <f t="shared" si="28"/>
        <v>35.07657142857143</v>
      </c>
      <c r="Z102" s="4">
        <f t="shared" si="29"/>
        <v>0</v>
      </c>
      <c r="AA102" s="4">
        <f t="shared" si="30"/>
        <v>0</v>
      </c>
      <c r="AB102" s="4">
        <f t="shared" si="31"/>
        <v>0</v>
      </c>
      <c r="AC102" s="4">
        <f t="shared" si="32"/>
        <v>0</v>
      </c>
    </row>
    <row r="103" spans="1:29" ht="15.75">
      <c r="A103" s="2">
        <v>1614</v>
      </c>
      <c r="D103" s="23">
        <v>1440</v>
      </c>
      <c r="I103" s="23">
        <v>60</v>
      </c>
      <c r="K103" s="4">
        <f t="shared" si="23"/>
        <v>0</v>
      </c>
      <c r="L103" s="4">
        <f t="shared" si="17"/>
        <v>0</v>
      </c>
      <c r="M103" s="4">
        <f t="shared" si="18"/>
        <v>2571.428571428571</v>
      </c>
      <c r="N103" s="4">
        <f t="shared" si="19"/>
        <v>0</v>
      </c>
      <c r="O103" s="4">
        <f t="shared" si="20"/>
        <v>0</v>
      </c>
      <c r="P103" s="4">
        <f t="shared" si="21"/>
        <v>0</v>
      </c>
      <c r="Q103" s="4">
        <f t="shared" si="22"/>
        <v>0</v>
      </c>
      <c r="R103" s="4">
        <f t="shared" si="24"/>
        <v>1.4723926380368098</v>
      </c>
      <c r="T103" s="2">
        <f>+'Silver '!D273</f>
        <v>0.30692</v>
      </c>
      <c r="V103" s="4">
        <f t="shared" si="25"/>
        <v>0</v>
      </c>
      <c r="W103" s="4">
        <f t="shared" si="26"/>
        <v>0</v>
      </c>
      <c r="X103" s="4">
        <f t="shared" si="27"/>
        <v>789.2228571428572</v>
      </c>
      <c r="Y103" s="4">
        <f t="shared" si="28"/>
        <v>0</v>
      </c>
      <c r="Z103" s="4">
        <f t="shared" si="29"/>
        <v>0</v>
      </c>
      <c r="AA103" s="4">
        <f t="shared" si="30"/>
        <v>0</v>
      </c>
      <c r="AB103" s="4">
        <f t="shared" si="31"/>
        <v>0</v>
      </c>
      <c r="AC103" s="4">
        <f t="shared" si="32"/>
        <v>0.45190674846625767</v>
      </c>
    </row>
    <row r="104" spans="1:29" ht="15.75">
      <c r="A104" s="2">
        <v>1615</v>
      </c>
      <c r="C104" s="2">
        <v>80</v>
      </c>
      <c r="D104" s="23">
        <v>720</v>
      </c>
      <c r="I104" s="23">
        <v>70</v>
      </c>
      <c r="K104" s="4">
        <f t="shared" si="23"/>
        <v>0</v>
      </c>
      <c r="L104" s="4">
        <f t="shared" si="17"/>
        <v>142.85714285714283</v>
      </c>
      <c r="M104" s="4">
        <f t="shared" si="18"/>
        <v>1285.7142857142856</v>
      </c>
      <c r="N104" s="4">
        <f t="shared" si="19"/>
        <v>0</v>
      </c>
      <c r="O104" s="4">
        <f t="shared" si="20"/>
        <v>0</v>
      </c>
      <c r="P104" s="4">
        <f t="shared" si="21"/>
        <v>0</v>
      </c>
      <c r="Q104" s="4">
        <f t="shared" si="22"/>
        <v>0</v>
      </c>
      <c r="R104" s="4">
        <f t="shared" si="24"/>
        <v>1.7177914110429449</v>
      </c>
      <c r="T104" s="2">
        <f>+'Silver '!D274</f>
        <v>0.3033</v>
      </c>
      <c r="V104" s="4">
        <f t="shared" si="25"/>
        <v>0</v>
      </c>
      <c r="W104" s="4">
        <f t="shared" si="26"/>
        <v>43.32857142857142</v>
      </c>
      <c r="X104" s="4">
        <f t="shared" si="27"/>
        <v>389.9571428571428</v>
      </c>
      <c r="Y104" s="4">
        <f t="shared" si="28"/>
        <v>0</v>
      </c>
      <c r="Z104" s="4">
        <f t="shared" si="29"/>
        <v>0</v>
      </c>
      <c r="AA104" s="4">
        <f t="shared" si="30"/>
        <v>0</v>
      </c>
      <c r="AB104" s="4">
        <f t="shared" si="31"/>
        <v>0</v>
      </c>
      <c r="AC104" s="4">
        <f t="shared" si="32"/>
        <v>0.5210061349693252</v>
      </c>
    </row>
    <row r="105" spans="1:29" ht="15.75">
      <c r="A105" s="2">
        <v>1616</v>
      </c>
      <c r="D105" s="23">
        <v>1114</v>
      </c>
      <c r="K105" s="4">
        <f t="shared" si="23"/>
        <v>0</v>
      </c>
      <c r="L105" s="4">
        <f t="shared" si="17"/>
        <v>0</v>
      </c>
      <c r="M105" s="4">
        <f t="shared" si="18"/>
        <v>1989.285714285714</v>
      </c>
      <c r="N105" s="4">
        <f t="shared" si="19"/>
        <v>0</v>
      </c>
      <c r="O105" s="4">
        <f t="shared" si="20"/>
        <v>0</v>
      </c>
      <c r="P105" s="4">
        <f t="shared" si="21"/>
        <v>0</v>
      </c>
      <c r="Q105" s="4">
        <f t="shared" si="22"/>
        <v>0</v>
      </c>
      <c r="R105" s="4">
        <f t="shared" si="24"/>
        <v>0</v>
      </c>
      <c r="T105" s="2">
        <f>+'Silver '!D275</f>
        <v>0.29978</v>
      </c>
      <c r="V105" s="4">
        <f t="shared" si="25"/>
        <v>0</v>
      </c>
      <c r="W105" s="4">
        <f t="shared" si="26"/>
        <v>0</v>
      </c>
      <c r="X105" s="4">
        <f t="shared" si="27"/>
        <v>596.3480714285713</v>
      </c>
      <c r="Y105" s="4">
        <f t="shared" si="28"/>
        <v>0</v>
      </c>
      <c r="Z105" s="4">
        <f t="shared" si="29"/>
        <v>0</v>
      </c>
      <c r="AA105" s="4">
        <f t="shared" si="30"/>
        <v>0</v>
      </c>
      <c r="AB105" s="4">
        <f t="shared" si="31"/>
        <v>0</v>
      </c>
      <c r="AC105" s="4">
        <f t="shared" si="32"/>
        <v>0</v>
      </c>
    </row>
    <row r="106" spans="1:29" ht="15.75">
      <c r="A106" s="2">
        <v>1617</v>
      </c>
      <c r="K106" s="4">
        <f t="shared" si="23"/>
        <v>0</v>
      </c>
      <c r="L106" s="4">
        <f t="shared" si="17"/>
        <v>0</v>
      </c>
      <c r="M106" s="4">
        <f t="shared" si="18"/>
        <v>0</v>
      </c>
      <c r="N106" s="4">
        <f t="shared" si="19"/>
        <v>0</v>
      </c>
      <c r="O106" s="4">
        <f t="shared" si="20"/>
        <v>0</v>
      </c>
      <c r="P106" s="4">
        <f t="shared" si="21"/>
        <v>0</v>
      </c>
      <c r="Q106" s="4">
        <f t="shared" si="22"/>
        <v>0</v>
      </c>
      <c r="R106" s="4">
        <f t="shared" si="24"/>
        <v>0</v>
      </c>
      <c r="T106" s="2">
        <f>+'Silver '!D276</f>
        <v>0.28645</v>
      </c>
      <c r="V106" s="4">
        <f t="shared" si="25"/>
        <v>0</v>
      </c>
      <c r="W106" s="4">
        <f t="shared" si="26"/>
        <v>0</v>
      </c>
      <c r="X106" s="4">
        <f t="shared" si="27"/>
        <v>0</v>
      </c>
      <c r="Y106" s="4">
        <f t="shared" si="28"/>
        <v>0</v>
      </c>
      <c r="Z106" s="4">
        <f t="shared" si="29"/>
        <v>0</v>
      </c>
      <c r="AA106" s="4">
        <f t="shared" si="30"/>
        <v>0</v>
      </c>
      <c r="AB106" s="4">
        <f t="shared" si="31"/>
        <v>0</v>
      </c>
      <c r="AC106" s="4">
        <f t="shared" si="32"/>
        <v>0</v>
      </c>
    </row>
    <row r="107" spans="1:29" ht="15.75">
      <c r="A107" s="2">
        <v>1618</v>
      </c>
      <c r="D107" s="23">
        <v>990</v>
      </c>
      <c r="K107" s="4">
        <f t="shared" si="23"/>
        <v>0</v>
      </c>
      <c r="L107" s="4">
        <f t="shared" si="17"/>
        <v>0</v>
      </c>
      <c r="M107" s="4">
        <f t="shared" si="18"/>
        <v>1767.8571428571427</v>
      </c>
      <c r="N107" s="4">
        <f t="shared" si="19"/>
        <v>0</v>
      </c>
      <c r="O107" s="4">
        <f t="shared" si="20"/>
        <v>0</v>
      </c>
      <c r="P107" s="4">
        <f t="shared" si="21"/>
        <v>0</v>
      </c>
      <c r="Q107" s="4">
        <f t="shared" si="22"/>
        <v>0</v>
      </c>
      <c r="R107" s="4">
        <f t="shared" si="24"/>
        <v>0</v>
      </c>
      <c r="T107" s="2">
        <f>+'Silver '!D277</f>
        <v>0.28645</v>
      </c>
      <c r="V107" s="4">
        <f t="shared" si="25"/>
        <v>0</v>
      </c>
      <c r="W107" s="4">
        <f t="shared" si="26"/>
        <v>0</v>
      </c>
      <c r="X107" s="4">
        <f t="shared" si="27"/>
        <v>506.4026785714285</v>
      </c>
      <c r="Y107" s="4">
        <f t="shared" si="28"/>
        <v>0</v>
      </c>
      <c r="Z107" s="4">
        <f t="shared" si="29"/>
        <v>0</v>
      </c>
      <c r="AA107" s="4">
        <f t="shared" si="30"/>
        <v>0</v>
      </c>
      <c r="AB107" s="4">
        <f t="shared" si="31"/>
        <v>0</v>
      </c>
      <c r="AC107" s="4">
        <f t="shared" si="32"/>
        <v>0</v>
      </c>
    </row>
    <row r="108" spans="1:29" ht="15.75">
      <c r="A108" s="2">
        <v>1619</v>
      </c>
      <c r="K108" s="4">
        <f t="shared" si="23"/>
        <v>0</v>
      </c>
      <c r="L108" s="4">
        <f t="shared" si="17"/>
        <v>0</v>
      </c>
      <c r="M108" s="4">
        <f t="shared" si="18"/>
        <v>0</v>
      </c>
      <c r="N108" s="4">
        <f t="shared" si="19"/>
        <v>0</v>
      </c>
      <c r="O108" s="4">
        <f t="shared" si="20"/>
        <v>0</v>
      </c>
      <c r="P108" s="4">
        <f t="shared" si="21"/>
        <v>0</v>
      </c>
      <c r="Q108" s="4">
        <f t="shared" si="22"/>
        <v>0</v>
      </c>
      <c r="R108" s="4">
        <f t="shared" si="24"/>
        <v>0</v>
      </c>
      <c r="T108" s="2">
        <f>+'Silver '!D278</f>
        <v>0</v>
      </c>
      <c r="V108" s="4">
        <f t="shared" si="25"/>
        <v>0</v>
      </c>
      <c r="W108" s="4">
        <f t="shared" si="26"/>
        <v>0</v>
      </c>
      <c r="X108" s="4">
        <f t="shared" si="27"/>
        <v>0</v>
      </c>
      <c r="Y108" s="4">
        <f t="shared" si="28"/>
        <v>0</v>
      </c>
      <c r="Z108" s="4">
        <f t="shared" si="29"/>
        <v>0</v>
      </c>
      <c r="AA108" s="4">
        <f t="shared" si="30"/>
        <v>0</v>
      </c>
      <c r="AB108" s="4">
        <f t="shared" si="31"/>
        <v>0</v>
      </c>
      <c r="AC108" s="4">
        <f t="shared" si="32"/>
        <v>0</v>
      </c>
    </row>
    <row r="109" spans="1:29" ht="15.75">
      <c r="A109" s="2">
        <v>1620</v>
      </c>
      <c r="K109" s="4">
        <f t="shared" si="23"/>
        <v>0</v>
      </c>
      <c r="L109" s="4">
        <f t="shared" si="17"/>
        <v>0</v>
      </c>
      <c r="M109" s="4">
        <f t="shared" si="18"/>
        <v>0</v>
      </c>
      <c r="N109" s="4">
        <f t="shared" si="19"/>
        <v>0</v>
      </c>
      <c r="O109" s="4">
        <f t="shared" si="20"/>
        <v>0</v>
      </c>
      <c r="P109" s="4">
        <f t="shared" si="21"/>
        <v>0</v>
      </c>
      <c r="Q109" s="4">
        <f t="shared" si="22"/>
        <v>0</v>
      </c>
      <c r="R109" s="4">
        <f t="shared" si="24"/>
        <v>0</v>
      </c>
      <c r="T109" s="2">
        <f>+'Silver '!D279</f>
        <v>0</v>
      </c>
      <c r="V109" s="4">
        <f t="shared" si="25"/>
        <v>0</v>
      </c>
      <c r="W109" s="4">
        <f t="shared" si="26"/>
        <v>0</v>
      </c>
      <c r="X109" s="4">
        <f t="shared" si="27"/>
        <v>0</v>
      </c>
      <c r="Y109" s="4">
        <f t="shared" si="28"/>
        <v>0</v>
      </c>
      <c r="Z109" s="4">
        <f t="shared" si="29"/>
        <v>0</v>
      </c>
      <c r="AA109" s="4">
        <f t="shared" si="30"/>
        <v>0</v>
      </c>
      <c r="AB109" s="4">
        <f t="shared" si="31"/>
        <v>0</v>
      </c>
      <c r="AC109" s="4">
        <f t="shared" si="32"/>
        <v>0</v>
      </c>
    </row>
    <row r="110" spans="1:29" ht="15.75">
      <c r="A110" s="2">
        <v>1621</v>
      </c>
      <c r="C110" s="2">
        <v>112.5</v>
      </c>
      <c r="K110" s="4">
        <f t="shared" si="23"/>
        <v>0</v>
      </c>
      <c r="L110" s="4">
        <f t="shared" si="17"/>
        <v>200.8928571428571</v>
      </c>
      <c r="M110" s="4">
        <f t="shared" si="18"/>
        <v>0</v>
      </c>
      <c r="N110" s="4">
        <f t="shared" si="19"/>
        <v>0</v>
      </c>
      <c r="O110" s="4">
        <f t="shared" si="20"/>
        <v>0</v>
      </c>
      <c r="P110" s="4">
        <f t="shared" si="21"/>
        <v>0</v>
      </c>
      <c r="Q110" s="4">
        <f t="shared" si="22"/>
        <v>0</v>
      </c>
      <c r="R110" s="4">
        <f t="shared" si="24"/>
        <v>0</v>
      </c>
      <c r="T110" s="2">
        <f>+'Silver '!D280</f>
        <v>0</v>
      </c>
      <c r="V110" s="4">
        <f t="shared" si="25"/>
        <v>0</v>
      </c>
      <c r="W110" s="4">
        <f t="shared" si="26"/>
        <v>0</v>
      </c>
      <c r="X110" s="4">
        <f t="shared" si="27"/>
        <v>0</v>
      </c>
      <c r="Y110" s="4">
        <f t="shared" si="28"/>
        <v>0</v>
      </c>
      <c r="Z110" s="4">
        <f t="shared" si="29"/>
        <v>0</v>
      </c>
      <c r="AA110" s="4">
        <f t="shared" si="30"/>
        <v>0</v>
      </c>
      <c r="AB110" s="4">
        <f t="shared" si="31"/>
        <v>0</v>
      </c>
      <c r="AC110" s="4">
        <f t="shared" si="32"/>
        <v>0</v>
      </c>
    </row>
    <row r="111" spans="1:29" ht="15.75">
      <c r="A111" s="2">
        <v>1622</v>
      </c>
      <c r="C111" s="2">
        <v>187.5</v>
      </c>
      <c r="I111" s="23">
        <v>130.5</v>
      </c>
      <c r="K111" s="4">
        <f t="shared" si="23"/>
        <v>0</v>
      </c>
      <c r="L111" s="4">
        <f t="shared" si="17"/>
        <v>334.82142857142856</v>
      </c>
      <c r="M111" s="4">
        <f t="shared" si="18"/>
        <v>0</v>
      </c>
      <c r="N111" s="4">
        <f t="shared" si="19"/>
        <v>0</v>
      </c>
      <c r="O111" s="4">
        <f t="shared" si="20"/>
        <v>0</v>
      </c>
      <c r="P111" s="4">
        <f t="shared" si="21"/>
        <v>0</v>
      </c>
      <c r="Q111" s="4">
        <f t="shared" si="22"/>
        <v>0</v>
      </c>
      <c r="R111" s="4">
        <f t="shared" si="24"/>
        <v>3.2024539877300615</v>
      </c>
      <c r="T111" s="2">
        <f>+'Silver '!D281</f>
        <v>0</v>
      </c>
      <c r="V111" s="4">
        <f t="shared" si="25"/>
        <v>0</v>
      </c>
      <c r="W111" s="4">
        <f t="shared" si="26"/>
        <v>0</v>
      </c>
      <c r="X111" s="4">
        <f t="shared" si="27"/>
        <v>0</v>
      </c>
      <c r="Y111" s="4">
        <f t="shared" si="28"/>
        <v>0</v>
      </c>
      <c r="Z111" s="4">
        <f t="shared" si="29"/>
        <v>0</v>
      </c>
      <c r="AA111" s="4">
        <f t="shared" si="30"/>
        <v>0</v>
      </c>
      <c r="AB111" s="4">
        <f t="shared" si="31"/>
        <v>0</v>
      </c>
      <c r="AC111" s="4">
        <f t="shared" si="32"/>
        <v>0</v>
      </c>
    </row>
    <row r="112" spans="1:29" ht="15.75">
      <c r="A112" s="2">
        <v>1623</v>
      </c>
      <c r="C112" s="2">
        <v>240</v>
      </c>
      <c r="I112" s="23">
        <v>127.3</v>
      </c>
      <c r="K112" s="4">
        <f t="shared" si="23"/>
        <v>0</v>
      </c>
      <c r="L112" s="4">
        <f t="shared" si="17"/>
        <v>428.57142857142856</v>
      </c>
      <c r="M112" s="4">
        <f t="shared" si="18"/>
        <v>0</v>
      </c>
      <c r="N112" s="4">
        <f t="shared" si="19"/>
        <v>0</v>
      </c>
      <c r="O112" s="4">
        <f t="shared" si="20"/>
        <v>0</v>
      </c>
      <c r="P112" s="4">
        <f t="shared" si="21"/>
        <v>0</v>
      </c>
      <c r="Q112" s="4">
        <f t="shared" si="22"/>
        <v>0</v>
      </c>
      <c r="R112" s="4">
        <f t="shared" si="24"/>
        <v>3.123926380368098</v>
      </c>
      <c r="T112" s="2">
        <f>+'Silver '!D282</f>
        <v>0</v>
      </c>
      <c r="V112" s="4">
        <f t="shared" si="25"/>
        <v>0</v>
      </c>
      <c r="W112" s="4">
        <f t="shared" si="26"/>
        <v>0</v>
      </c>
      <c r="X112" s="4">
        <f t="shared" si="27"/>
        <v>0</v>
      </c>
      <c r="Y112" s="4">
        <f t="shared" si="28"/>
        <v>0</v>
      </c>
      <c r="Z112" s="4">
        <f t="shared" si="29"/>
        <v>0</v>
      </c>
      <c r="AA112" s="4">
        <f t="shared" si="30"/>
        <v>0</v>
      </c>
      <c r="AB112" s="4">
        <f t="shared" si="31"/>
        <v>0</v>
      </c>
      <c r="AC112" s="4">
        <f t="shared" si="32"/>
        <v>0</v>
      </c>
    </row>
    <row r="113" spans="1:29" ht="15.75">
      <c r="A113" s="2">
        <v>1624</v>
      </c>
      <c r="C113" s="2">
        <v>210</v>
      </c>
      <c r="D113" s="23">
        <v>1440</v>
      </c>
      <c r="K113" s="4">
        <f t="shared" si="23"/>
        <v>0</v>
      </c>
      <c r="L113" s="4">
        <f t="shared" si="17"/>
        <v>374.99999999999994</v>
      </c>
      <c r="M113" s="4">
        <f t="shared" si="18"/>
        <v>2571.428571428571</v>
      </c>
      <c r="N113" s="4">
        <f t="shared" si="19"/>
        <v>0</v>
      </c>
      <c r="O113" s="4">
        <f t="shared" si="20"/>
        <v>0</v>
      </c>
      <c r="P113" s="4">
        <f t="shared" si="21"/>
        <v>0</v>
      </c>
      <c r="Q113" s="4">
        <f t="shared" si="22"/>
        <v>0</v>
      </c>
      <c r="R113" s="4">
        <f t="shared" si="24"/>
        <v>0</v>
      </c>
      <c r="T113" s="2">
        <f>+'Silver '!D283</f>
        <v>0.2852</v>
      </c>
      <c r="V113" s="4">
        <f t="shared" si="25"/>
        <v>0</v>
      </c>
      <c r="W113" s="4">
        <f t="shared" si="26"/>
        <v>106.94999999999999</v>
      </c>
      <c r="X113" s="4">
        <f t="shared" si="27"/>
        <v>733.3714285714285</v>
      </c>
      <c r="Y113" s="4">
        <f t="shared" si="28"/>
        <v>0</v>
      </c>
      <c r="Z113" s="4">
        <f t="shared" si="29"/>
        <v>0</v>
      </c>
      <c r="AA113" s="4">
        <f t="shared" si="30"/>
        <v>0</v>
      </c>
      <c r="AB113" s="4">
        <f t="shared" si="31"/>
        <v>0</v>
      </c>
      <c r="AC113" s="4">
        <f t="shared" si="32"/>
        <v>0</v>
      </c>
    </row>
    <row r="114" spans="1:29" ht="15.75">
      <c r="A114" s="2">
        <v>1625</v>
      </c>
      <c r="K114" s="4">
        <f t="shared" si="23"/>
        <v>0</v>
      </c>
      <c r="L114" s="4">
        <f t="shared" si="17"/>
        <v>0</v>
      </c>
      <c r="M114" s="4">
        <f t="shared" si="18"/>
        <v>0</v>
      </c>
      <c r="N114" s="4">
        <f t="shared" si="19"/>
        <v>0</v>
      </c>
      <c r="O114" s="4">
        <f t="shared" si="20"/>
        <v>0</v>
      </c>
      <c r="P114" s="4">
        <f t="shared" si="21"/>
        <v>0</v>
      </c>
      <c r="Q114" s="4">
        <f t="shared" si="22"/>
        <v>0</v>
      </c>
      <c r="R114" s="4">
        <f t="shared" si="24"/>
        <v>0</v>
      </c>
      <c r="T114" s="2">
        <f>+'Silver '!D284</f>
        <v>0.2852</v>
      </c>
      <c r="V114" s="4">
        <f t="shared" si="25"/>
        <v>0</v>
      </c>
      <c r="W114" s="4">
        <f t="shared" si="26"/>
        <v>0</v>
      </c>
      <c r="X114" s="4">
        <f t="shared" si="27"/>
        <v>0</v>
      </c>
      <c r="Y114" s="4">
        <f t="shared" si="28"/>
        <v>0</v>
      </c>
      <c r="Z114" s="4">
        <f t="shared" si="29"/>
        <v>0</v>
      </c>
      <c r="AA114" s="4">
        <f t="shared" si="30"/>
        <v>0</v>
      </c>
      <c r="AB114" s="4">
        <f t="shared" si="31"/>
        <v>0</v>
      </c>
      <c r="AC114" s="4">
        <f t="shared" si="32"/>
        <v>0</v>
      </c>
    </row>
    <row r="115" spans="1:29" ht="15.75">
      <c r="A115" s="2">
        <v>1626</v>
      </c>
      <c r="I115" s="23">
        <v>150</v>
      </c>
      <c r="K115" s="4">
        <f t="shared" si="23"/>
        <v>0</v>
      </c>
      <c r="L115" s="4">
        <f t="shared" si="17"/>
        <v>0</v>
      </c>
      <c r="M115" s="4">
        <f t="shared" si="18"/>
        <v>0</v>
      </c>
      <c r="N115" s="4">
        <f t="shared" si="19"/>
        <v>0</v>
      </c>
      <c r="O115" s="4">
        <f t="shared" si="20"/>
        <v>0</v>
      </c>
      <c r="P115" s="4">
        <f t="shared" si="21"/>
        <v>0</v>
      </c>
      <c r="Q115" s="4">
        <f t="shared" si="22"/>
        <v>0</v>
      </c>
      <c r="R115" s="4">
        <f t="shared" si="24"/>
        <v>3.6809815950920246</v>
      </c>
      <c r="T115" s="2">
        <f>+'Silver '!D285</f>
        <v>0.279</v>
      </c>
      <c r="V115" s="4">
        <f t="shared" si="25"/>
        <v>0</v>
      </c>
      <c r="W115" s="4">
        <f t="shared" si="26"/>
        <v>0</v>
      </c>
      <c r="X115" s="4">
        <f t="shared" si="27"/>
        <v>0</v>
      </c>
      <c r="Y115" s="4">
        <f t="shared" si="28"/>
        <v>0</v>
      </c>
      <c r="Z115" s="4">
        <f t="shared" si="29"/>
        <v>0</v>
      </c>
      <c r="AA115" s="4">
        <f t="shared" si="30"/>
        <v>0</v>
      </c>
      <c r="AB115" s="4">
        <f t="shared" si="31"/>
        <v>0</v>
      </c>
      <c r="AC115" s="4">
        <f t="shared" si="32"/>
        <v>1.026993865030675</v>
      </c>
    </row>
    <row r="116" spans="1:29" ht="15.75">
      <c r="A116" s="2">
        <v>1627</v>
      </c>
      <c r="K116" s="4">
        <f t="shared" si="23"/>
        <v>0</v>
      </c>
      <c r="L116" s="4">
        <f t="shared" si="17"/>
        <v>0</v>
      </c>
      <c r="M116" s="4">
        <f t="shared" si="18"/>
        <v>0</v>
      </c>
      <c r="N116" s="4">
        <f t="shared" si="19"/>
        <v>0</v>
      </c>
      <c r="O116" s="4">
        <f t="shared" si="20"/>
        <v>0</v>
      </c>
      <c r="P116" s="4">
        <f t="shared" si="21"/>
        <v>0</v>
      </c>
      <c r="Q116" s="4">
        <f t="shared" si="22"/>
        <v>0</v>
      </c>
      <c r="R116" s="4">
        <f t="shared" si="24"/>
        <v>0</v>
      </c>
      <c r="T116" s="2">
        <f>+'Silver '!D286</f>
        <v>0.279</v>
      </c>
      <c r="V116" s="4">
        <f t="shared" si="25"/>
        <v>0</v>
      </c>
      <c r="W116" s="4">
        <f t="shared" si="26"/>
        <v>0</v>
      </c>
      <c r="X116" s="4">
        <f t="shared" si="27"/>
        <v>0</v>
      </c>
      <c r="Y116" s="4">
        <f t="shared" si="28"/>
        <v>0</v>
      </c>
      <c r="Z116" s="4">
        <f t="shared" si="29"/>
        <v>0</v>
      </c>
      <c r="AA116" s="4">
        <f t="shared" si="30"/>
        <v>0</v>
      </c>
      <c r="AB116" s="4">
        <f t="shared" si="31"/>
        <v>0</v>
      </c>
      <c r="AC116" s="4">
        <f t="shared" si="32"/>
        <v>0</v>
      </c>
    </row>
    <row r="117" spans="1:29" ht="15.75">
      <c r="A117" s="2">
        <v>1628</v>
      </c>
      <c r="I117" s="23">
        <v>120</v>
      </c>
      <c r="K117" s="4">
        <f t="shared" si="23"/>
        <v>0</v>
      </c>
      <c r="L117" s="4">
        <f t="shared" si="17"/>
        <v>0</v>
      </c>
      <c r="M117" s="4">
        <f t="shared" si="18"/>
        <v>0</v>
      </c>
      <c r="N117" s="4">
        <f t="shared" si="19"/>
        <v>0</v>
      </c>
      <c r="O117" s="4">
        <f t="shared" si="20"/>
        <v>0</v>
      </c>
      <c r="P117" s="4">
        <f t="shared" si="21"/>
        <v>0</v>
      </c>
      <c r="Q117" s="4">
        <f t="shared" si="22"/>
        <v>0</v>
      </c>
      <c r="R117" s="4">
        <f t="shared" si="24"/>
        <v>2.9447852760736195</v>
      </c>
      <c r="T117" s="2">
        <f>+'Silver '!D287</f>
        <v>0.28053</v>
      </c>
      <c r="V117" s="4">
        <f t="shared" si="25"/>
        <v>0</v>
      </c>
      <c r="W117" s="4">
        <f t="shared" si="26"/>
        <v>0</v>
      </c>
      <c r="X117" s="4">
        <f t="shared" si="27"/>
        <v>0</v>
      </c>
      <c r="Y117" s="4">
        <f t="shared" si="28"/>
        <v>0</v>
      </c>
      <c r="Z117" s="4">
        <f t="shared" si="29"/>
        <v>0</v>
      </c>
      <c r="AA117" s="4">
        <f t="shared" si="30"/>
        <v>0</v>
      </c>
      <c r="AB117" s="4">
        <f t="shared" si="31"/>
        <v>0</v>
      </c>
      <c r="AC117" s="4">
        <f t="shared" si="32"/>
        <v>0.8261006134969325</v>
      </c>
    </row>
    <row r="118" spans="1:29" ht="15.75">
      <c r="A118" s="2">
        <v>1629</v>
      </c>
      <c r="K118" s="4">
        <f t="shared" si="23"/>
        <v>0</v>
      </c>
      <c r="L118" s="4">
        <f t="shared" si="17"/>
        <v>0</v>
      </c>
      <c r="M118" s="4">
        <f t="shared" si="18"/>
        <v>0</v>
      </c>
      <c r="N118" s="4">
        <f t="shared" si="19"/>
        <v>0</v>
      </c>
      <c r="O118" s="4">
        <f t="shared" si="20"/>
        <v>0</v>
      </c>
      <c r="P118" s="4">
        <f t="shared" si="21"/>
        <v>0</v>
      </c>
      <c r="Q118" s="4">
        <f t="shared" si="22"/>
        <v>0</v>
      </c>
      <c r="R118" s="4">
        <f t="shared" si="24"/>
        <v>0</v>
      </c>
      <c r="T118" s="2">
        <f>+'Silver '!D288</f>
        <v>0.28053</v>
      </c>
      <c r="V118" s="4">
        <f t="shared" si="25"/>
        <v>0</v>
      </c>
      <c r="W118" s="4">
        <f t="shared" si="26"/>
        <v>0</v>
      </c>
      <c r="X118" s="4">
        <f t="shared" si="27"/>
        <v>0</v>
      </c>
      <c r="Y118" s="4">
        <f t="shared" si="28"/>
        <v>0</v>
      </c>
      <c r="Z118" s="4">
        <f t="shared" si="29"/>
        <v>0</v>
      </c>
      <c r="AA118" s="4">
        <f t="shared" si="30"/>
        <v>0</v>
      </c>
      <c r="AB118" s="4">
        <f t="shared" si="31"/>
        <v>0</v>
      </c>
      <c r="AC118" s="4">
        <f t="shared" si="32"/>
        <v>0</v>
      </c>
    </row>
    <row r="119" spans="1:29" ht="15.75">
      <c r="A119" s="2">
        <v>1630</v>
      </c>
      <c r="C119" s="2">
        <v>120</v>
      </c>
      <c r="I119" s="23">
        <v>110.3</v>
      </c>
      <c r="K119" s="4">
        <f t="shared" si="23"/>
        <v>0</v>
      </c>
      <c r="L119" s="4">
        <f t="shared" si="17"/>
        <v>214.28571428571428</v>
      </c>
      <c r="M119" s="4">
        <f t="shared" si="18"/>
        <v>0</v>
      </c>
      <c r="N119" s="4">
        <f t="shared" si="19"/>
        <v>0</v>
      </c>
      <c r="O119" s="4">
        <f t="shared" si="20"/>
        <v>0</v>
      </c>
      <c r="P119" s="4">
        <f t="shared" si="21"/>
        <v>0</v>
      </c>
      <c r="Q119" s="4">
        <f t="shared" si="22"/>
        <v>0</v>
      </c>
      <c r="R119" s="4">
        <f t="shared" si="24"/>
        <v>2.7067484662576686</v>
      </c>
      <c r="T119" s="2">
        <f>+'Silver '!D289</f>
        <v>0.28053</v>
      </c>
      <c r="V119" s="4">
        <f t="shared" si="25"/>
        <v>0</v>
      </c>
      <c r="W119" s="4">
        <f t="shared" si="26"/>
        <v>60.113571428571426</v>
      </c>
      <c r="X119" s="4">
        <f t="shared" si="27"/>
        <v>0</v>
      </c>
      <c r="Y119" s="4">
        <f t="shared" si="28"/>
        <v>0</v>
      </c>
      <c r="Z119" s="4">
        <f t="shared" si="29"/>
        <v>0</v>
      </c>
      <c r="AA119" s="4">
        <f t="shared" si="30"/>
        <v>0</v>
      </c>
      <c r="AB119" s="4">
        <f t="shared" si="31"/>
        <v>0</v>
      </c>
      <c r="AC119" s="4">
        <f t="shared" si="32"/>
        <v>0.7593241472392638</v>
      </c>
    </row>
    <row r="120" spans="1:29" ht="15.75">
      <c r="A120" s="2">
        <v>1631</v>
      </c>
      <c r="C120" s="2">
        <v>126</v>
      </c>
      <c r="D120" s="23">
        <v>1090</v>
      </c>
      <c r="K120" s="4">
        <f t="shared" si="23"/>
        <v>0</v>
      </c>
      <c r="L120" s="4">
        <f t="shared" si="17"/>
        <v>224.99999999999997</v>
      </c>
      <c r="M120" s="4">
        <f t="shared" si="18"/>
        <v>1946.4285714285713</v>
      </c>
      <c r="N120" s="4">
        <f t="shared" si="19"/>
        <v>0</v>
      </c>
      <c r="O120" s="4">
        <f t="shared" si="20"/>
        <v>0</v>
      </c>
      <c r="P120" s="4">
        <f t="shared" si="21"/>
        <v>0</v>
      </c>
      <c r="Q120" s="4">
        <f t="shared" si="22"/>
        <v>0</v>
      </c>
      <c r="R120" s="4">
        <f t="shared" si="24"/>
        <v>0</v>
      </c>
      <c r="T120" s="2">
        <f>+'Silver '!D290</f>
        <v>0.28053</v>
      </c>
      <c r="V120" s="4">
        <f t="shared" si="25"/>
        <v>0</v>
      </c>
      <c r="W120" s="4">
        <f t="shared" si="26"/>
        <v>63.119249999999994</v>
      </c>
      <c r="X120" s="4">
        <f t="shared" si="27"/>
        <v>546.0316071428571</v>
      </c>
      <c r="Y120" s="4">
        <f t="shared" si="28"/>
        <v>0</v>
      </c>
      <c r="Z120" s="4">
        <f t="shared" si="29"/>
        <v>0</v>
      </c>
      <c r="AA120" s="4">
        <f t="shared" si="30"/>
        <v>0</v>
      </c>
      <c r="AB120" s="4">
        <f t="shared" si="31"/>
        <v>0</v>
      </c>
      <c r="AC120" s="4">
        <f t="shared" si="32"/>
        <v>0</v>
      </c>
    </row>
    <row r="121" spans="1:29" ht="15.75">
      <c r="A121" s="2">
        <v>1632</v>
      </c>
      <c r="C121" s="2">
        <v>120</v>
      </c>
      <c r="D121" s="23">
        <v>960</v>
      </c>
      <c r="E121" s="23">
        <v>55.2</v>
      </c>
      <c r="I121" s="23">
        <v>105</v>
      </c>
      <c r="K121" s="4">
        <f t="shared" si="23"/>
        <v>0</v>
      </c>
      <c r="L121" s="4">
        <f t="shared" si="17"/>
        <v>214.28571428571428</v>
      </c>
      <c r="M121" s="4">
        <f t="shared" si="18"/>
        <v>1714.2857142857142</v>
      </c>
      <c r="N121" s="4">
        <f t="shared" si="19"/>
        <v>98.57142857142857</v>
      </c>
      <c r="O121" s="4">
        <f t="shared" si="20"/>
        <v>0</v>
      </c>
      <c r="P121" s="4">
        <f t="shared" si="21"/>
        <v>0</v>
      </c>
      <c r="Q121" s="4">
        <f t="shared" si="22"/>
        <v>0</v>
      </c>
      <c r="R121" s="4">
        <f t="shared" si="24"/>
        <v>2.576687116564417</v>
      </c>
      <c r="T121" s="2">
        <f>+'Silver '!D291</f>
        <v>0.28053</v>
      </c>
      <c r="V121" s="4">
        <f t="shared" si="25"/>
        <v>0</v>
      </c>
      <c r="W121" s="4">
        <f t="shared" si="26"/>
        <v>60.113571428571426</v>
      </c>
      <c r="X121" s="4">
        <f t="shared" si="27"/>
        <v>480.9085714285714</v>
      </c>
      <c r="Y121" s="4">
        <f t="shared" si="28"/>
        <v>27.652242857142856</v>
      </c>
      <c r="Z121" s="4">
        <f t="shared" si="29"/>
        <v>0</v>
      </c>
      <c r="AA121" s="4">
        <f t="shared" si="30"/>
        <v>0</v>
      </c>
      <c r="AB121" s="4">
        <f t="shared" si="31"/>
        <v>0</v>
      </c>
      <c r="AC121" s="4">
        <f t="shared" si="32"/>
        <v>0.7228380368098158</v>
      </c>
    </row>
    <row r="122" spans="1:29" ht="15.75">
      <c r="A122" s="2">
        <v>1633</v>
      </c>
      <c r="C122" s="2">
        <v>142.9</v>
      </c>
      <c r="K122" s="4">
        <f t="shared" si="23"/>
        <v>0</v>
      </c>
      <c r="L122" s="4">
        <f t="shared" si="17"/>
        <v>255.17857142857142</v>
      </c>
      <c r="M122" s="4">
        <f t="shared" si="18"/>
        <v>0</v>
      </c>
      <c r="N122" s="4">
        <f t="shared" si="19"/>
        <v>0</v>
      </c>
      <c r="O122" s="4">
        <f t="shared" si="20"/>
        <v>0</v>
      </c>
      <c r="P122" s="4">
        <f t="shared" si="21"/>
        <v>0</v>
      </c>
      <c r="Q122" s="4">
        <f t="shared" si="22"/>
        <v>0</v>
      </c>
      <c r="R122" s="4">
        <f t="shared" si="24"/>
        <v>0</v>
      </c>
      <c r="T122" s="2">
        <f>+'Silver '!D292</f>
        <v>0.28053</v>
      </c>
      <c r="V122" s="4">
        <f t="shared" si="25"/>
        <v>0</v>
      </c>
      <c r="W122" s="4">
        <f t="shared" si="26"/>
        <v>71.58524464285713</v>
      </c>
      <c r="X122" s="4">
        <f t="shared" si="27"/>
        <v>0</v>
      </c>
      <c r="Y122" s="4">
        <f t="shared" si="28"/>
        <v>0</v>
      </c>
      <c r="Z122" s="4">
        <f t="shared" si="29"/>
        <v>0</v>
      </c>
      <c r="AA122" s="4">
        <f t="shared" si="30"/>
        <v>0</v>
      </c>
      <c r="AB122" s="4">
        <f t="shared" si="31"/>
        <v>0</v>
      </c>
      <c r="AC122" s="4">
        <f t="shared" si="32"/>
        <v>0</v>
      </c>
    </row>
    <row r="123" spans="1:29" ht="15.75">
      <c r="A123" s="2">
        <v>1634</v>
      </c>
      <c r="C123" s="2">
        <v>120</v>
      </c>
      <c r="D123" s="23">
        <v>992</v>
      </c>
      <c r="K123" s="4">
        <f t="shared" si="23"/>
        <v>0</v>
      </c>
      <c r="L123" s="4">
        <f t="shared" si="17"/>
        <v>214.28571428571428</v>
      </c>
      <c r="M123" s="4">
        <f t="shared" si="18"/>
        <v>1771.4285714285713</v>
      </c>
      <c r="N123" s="4">
        <f t="shared" si="19"/>
        <v>0</v>
      </c>
      <c r="O123" s="4">
        <f t="shared" si="20"/>
        <v>0</v>
      </c>
      <c r="P123" s="4">
        <f t="shared" si="21"/>
        <v>0</v>
      </c>
      <c r="Q123" s="4">
        <f t="shared" si="22"/>
        <v>0</v>
      </c>
      <c r="R123" s="4">
        <f t="shared" si="24"/>
        <v>0</v>
      </c>
      <c r="T123" s="2">
        <f>+'Silver '!D293</f>
        <v>0.28053</v>
      </c>
      <c r="V123" s="4">
        <f t="shared" si="25"/>
        <v>0</v>
      </c>
      <c r="W123" s="4">
        <f t="shared" si="26"/>
        <v>60.113571428571426</v>
      </c>
      <c r="X123" s="4">
        <f t="shared" si="27"/>
        <v>496.9388571428571</v>
      </c>
      <c r="Y123" s="4">
        <f t="shared" si="28"/>
        <v>0</v>
      </c>
      <c r="Z123" s="4">
        <f t="shared" si="29"/>
        <v>0</v>
      </c>
      <c r="AA123" s="4">
        <f t="shared" si="30"/>
        <v>0</v>
      </c>
      <c r="AB123" s="4">
        <f t="shared" si="31"/>
        <v>0</v>
      </c>
      <c r="AC123" s="4">
        <f t="shared" si="32"/>
        <v>0</v>
      </c>
    </row>
    <row r="124" spans="1:29" ht="15.75">
      <c r="A124" s="2">
        <v>1635</v>
      </c>
      <c r="C124" s="2">
        <v>120</v>
      </c>
      <c r="K124" s="4">
        <f t="shared" si="23"/>
        <v>0</v>
      </c>
      <c r="L124" s="4">
        <f t="shared" si="17"/>
        <v>214.28571428571428</v>
      </c>
      <c r="M124" s="4">
        <f t="shared" si="18"/>
        <v>0</v>
      </c>
      <c r="N124" s="4">
        <f t="shared" si="19"/>
        <v>0</v>
      </c>
      <c r="O124" s="4">
        <f t="shared" si="20"/>
        <v>0</v>
      </c>
      <c r="P124" s="4">
        <f t="shared" si="21"/>
        <v>0</v>
      </c>
      <c r="Q124" s="4">
        <f t="shared" si="22"/>
        <v>0</v>
      </c>
      <c r="R124" s="4">
        <f t="shared" si="24"/>
        <v>0</v>
      </c>
      <c r="T124" s="2">
        <f>+'Silver '!D294</f>
        <v>0.279</v>
      </c>
      <c r="V124" s="4">
        <f t="shared" si="25"/>
        <v>0</v>
      </c>
      <c r="W124" s="4">
        <f t="shared" si="26"/>
        <v>59.78571428571429</v>
      </c>
      <c r="X124" s="4">
        <f t="shared" si="27"/>
        <v>0</v>
      </c>
      <c r="Y124" s="4">
        <f t="shared" si="28"/>
        <v>0</v>
      </c>
      <c r="Z124" s="4">
        <f t="shared" si="29"/>
        <v>0</v>
      </c>
      <c r="AA124" s="4">
        <f t="shared" si="30"/>
        <v>0</v>
      </c>
      <c r="AB124" s="4">
        <f t="shared" si="31"/>
        <v>0</v>
      </c>
      <c r="AC124" s="4">
        <f t="shared" si="32"/>
        <v>0</v>
      </c>
    </row>
    <row r="125" spans="1:29" ht="15.75">
      <c r="A125" s="2">
        <v>1636</v>
      </c>
      <c r="K125" s="4">
        <f t="shared" si="23"/>
        <v>0</v>
      </c>
      <c r="L125" s="4">
        <f t="shared" si="17"/>
        <v>0</v>
      </c>
      <c r="M125" s="4">
        <f t="shared" si="18"/>
        <v>0</v>
      </c>
      <c r="N125" s="4">
        <f t="shared" si="19"/>
        <v>0</v>
      </c>
      <c r="O125" s="4">
        <f t="shared" si="20"/>
        <v>0</v>
      </c>
      <c r="P125" s="4">
        <f t="shared" si="21"/>
        <v>0</v>
      </c>
      <c r="Q125" s="4">
        <f t="shared" si="22"/>
        <v>0</v>
      </c>
      <c r="R125" s="4">
        <f t="shared" si="24"/>
        <v>0</v>
      </c>
      <c r="T125" s="2">
        <f>+'Silver '!D295</f>
        <v>0.276</v>
      </c>
      <c r="V125" s="4">
        <f t="shared" si="25"/>
        <v>0</v>
      </c>
      <c r="W125" s="4">
        <f t="shared" si="26"/>
        <v>0</v>
      </c>
      <c r="X125" s="4">
        <f t="shared" si="27"/>
        <v>0</v>
      </c>
      <c r="Y125" s="4">
        <f t="shared" si="28"/>
        <v>0</v>
      </c>
      <c r="Z125" s="4">
        <f t="shared" si="29"/>
        <v>0</v>
      </c>
      <c r="AA125" s="4">
        <f t="shared" si="30"/>
        <v>0</v>
      </c>
      <c r="AB125" s="4">
        <f t="shared" si="31"/>
        <v>0</v>
      </c>
      <c r="AC125" s="4">
        <f t="shared" si="32"/>
        <v>0</v>
      </c>
    </row>
    <row r="126" spans="1:29" ht="15.75">
      <c r="A126" s="2">
        <v>1637</v>
      </c>
      <c r="K126" s="4">
        <f t="shared" si="23"/>
        <v>0</v>
      </c>
      <c r="L126" s="4">
        <f t="shared" si="17"/>
        <v>0</v>
      </c>
      <c r="M126" s="4">
        <f t="shared" si="18"/>
        <v>0</v>
      </c>
      <c r="N126" s="4">
        <f t="shared" si="19"/>
        <v>0</v>
      </c>
      <c r="O126" s="4">
        <f t="shared" si="20"/>
        <v>0</v>
      </c>
      <c r="P126" s="4">
        <f t="shared" si="21"/>
        <v>0</v>
      </c>
      <c r="Q126" s="4">
        <f t="shared" si="22"/>
        <v>0</v>
      </c>
      <c r="R126" s="4">
        <f t="shared" si="24"/>
        <v>0</v>
      </c>
      <c r="T126" s="2">
        <f>+'Silver '!D296</f>
        <v>0.276</v>
      </c>
      <c r="V126" s="4">
        <f t="shared" si="25"/>
        <v>0</v>
      </c>
      <c r="W126" s="4">
        <f t="shared" si="26"/>
        <v>0</v>
      </c>
      <c r="X126" s="4">
        <f t="shared" si="27"/>
        <v>0</v>
      </c>
      <c r="Y126" s="4">
        <f t="shared" si="28"/>
        <v>0</v>
      </c>
      <c r="Z126" s="4">
        <f t="shared" si="29"/>
        <v>0</v>
      </c>
      <c r="AA126" s="4">
        <f t="shared" si="30"/>
        <v>0</v>
      </c>
      <c r="AB126" s="4">
        <f t="shared" si="31"/>
        <v>0</v>
      </c>
      <c r="AC126" s="4">
        <f t="shared" si="32"/>
        <v>0</v>
      </c>
    </row>
    <row r="127" spans="1:29" ht="15.75">
      <c r="A127" s="2">
        <v>1638</v>
      </c>
      <c r="D127" s="23">
        <v>2400</v>
      </c>
      <c r="K127" s="4">
        <f t="shared" si="23"/>
        <v>0</v>
      </c>
      <c r="L127" s="4">
        <f t="shared" si="17"/>
        <v>0</v>
      </c>
      <c r="M127" s="4">
        <f t="shared" si="18"/>
        <v>4285.714285714285</v>
      </c>
      <c r="N127" s="4">
        <f t="shared" si="19"/>
        <v>0</v>
      </c>
      <c r="O127" s="4">
        <f t="shared" si="20"/>
        <v>0</v>
      </c>
      <c r="P127" s="4">
        <f t="shared" si="21"/>
        <v>0</v>
      </c>
      <c r="Q127" s="4">
        <f t="shared" si="22"/>
        <v>0</v>
      </c>
      <c r="R127" s="4">
        <f t="shared" si="24"/>
        <v>0</v>
      </c>
      <c r="T127" s="2">
        <f>+'Silver '!D297</f>
        <v>0.276</v>
      </c>
      <c r="V127" s="4">
        <f t="shared" si="25"/>
        <v>0</v>
      </c>
      <c r="W127" s="4">
        <f t="shared" si="26"/>
        <v>0</v>
      </c>
      <c r="X127" s="4">
        <f t="shared" si="27"/>
        <v>1182.857142857143</v>
      </c>
      <c r="Y127" s="4">
        <f t="shared" si="28"/>
        <v>0</v>
      </c>
      <c r="Z127" s="4">
        <f t="shared" si="29"/>
        <v>0</v>
      </c>
      <c r="AA127" s="4">
        <f t="shared" si="30"/>
        <v>0</v>
      </c>
      <c r="AB127" s="4">
        <f t="shared" si="31"/>
        <v>0</v>
      </c>
      <c r="AC127" s="4">
        <f t="shared" si="32"/>
        <v>0</v>
      </c>
    </row>
    <row r="128" spans="1:29" ht="15.75">
      <c r="A128" s="2">
        <v>1639</v>
      </c>
      <c r="K128" s="4">
        <f t="shared" si="23"/>
        <v>0</v>
      </c>
      <c r="L128" s="4">
        <f t="shared" si="17"/>
        <v>0</v>
      </c>
      <c r="M128" s="4">
        <f t="shared" si="18"/>
        <v>0</v>
      </c>
      <c r="N128" s="4">
        <f t="shared" si="19"/>
        <v>0</v>
      </c>
      <c r="O128" s="4">
        <f t="shared" si="20"/>
        <v>0</v>
      </c>
      <c r="P128" s="4">
        <f t="shared" si="21"/>
        <v>0</v>
      </c>
      <c r="Q128" s="4">
        <f t="shared" si="22"/>
        <v>0</v>
      </c>
      <c r="R128" s="4">
        <f t="shared" si="24"/>
        <v>0</v>
      </c>
      <c r="T128" s="2">
        <f>+'Silver '!D298</f>
        <v>0.276</v>
      </c>
      <c r="V128" s="4">
        <f t="shared" si="25"/>
        <v>0</v>
      </c>
      <c r="W128" s="4">
        <f t="shared" si="26"/>
        <v>0</v>
      </c>
      <c r="X128" s="4">
        <f t="shared" si="27"/>
        <v>0</v>
      </c>
      <c r="Y128" s="4">
        <f t="shared" si="28"/>
        <v>0</v>
      </c>
      <c r="Z128" s="4">
        <f t="shared" si="29"/>
        <v>0</v>
      </c>
      <c r="AA128" s="4">
        <f t="shared" si="30"/>
        <v>0</v>
      </c>
      <c r="AB128" s="4">
        <f t="shared" si="31"/>
        <v>0</v>
      </c>
      <c r="AC128" s="4">
        <f t="shared" si="32"/>
        <v>0</v>
      </c>
    </row>
    <row r="129" spans="1:29" ht="15.75">
      <c r="A129" s="2">
        <v>1640</v>
      </c>
      <c r="K129" s="4">
        <f t="shared" si="23"/>
        <v>0</v>
      </c>
      <c r="L129" s="4">
        <f t="shared" si="17"/>
        <v>0</v>
      </c>
      <c r="M129" s="4">
        <f t="shared" si="18"/>
        <v>0</v>
      </c>
      <c r="N129" s="4">
        <f t="shared" si="19"/>
        <v>0</v>
      </c>
      <c r="O129" s="4">
        <f t="shared" si="20"/>
        <v>0</v>
      </c>
      <c r="P129" s="4">
        <f t="shared" si="21"/>
        <v>0</v>
      </c>
      <c r="Q129" s="4">
        <f t="shared" si="22"/>
        <v>0</v>
      </c>
      <c r="R129" s="4">
        <f t="shared" si="24"/>
        <v>0</v>
      </c>
      <c r="T129" s="2">
        <f>+'Silver '!D299</f>
        <v>0.276</v>
      </c>
      <c r="V129" s="4">
        <f t="shared" si="25"/>
        <v>0</v>
      </c>
      <c r="W129" s="4">
        <f t="shared" si="26"/>
        <v>0</v>
      </c>
      <c r="X129" s="4">
        <f t="shared" si="27"/>
        <v>0</v>
      </c>
      <c r="Y129" s="4">
        <f t="shared" si="28"/>
        <v>0</v>
      </c>
      <c r="Z129" s="4">
        <f t="shared" si="29"/>
        <v>0</v>
      </c>
      <c r="AA129" s="4">
        <f t="shared" si="30"/>
        <v>0</v>
      </c>
      <c r="AB129" s="4">
        <f t="shared" si="31"/>
        <v>0</v>
      </c>
      <c r="AC129" s="4">
        <f t="shared" si="32"/>
        <v>0</v>
      </c>
    </row>
    <row r="130" spans="1:29" ht="15.75">
      <c r="A130" s="2">
        <v>1641</v>
      </c>
      <c r="K130" s="4">
        <f t="shared" si="23"/>
        <v>0</v>
      </c>
      <c r="L130" s="4">
        <f t="shared" si="17"/>
        <v>0</v>
      </c>
      <c r="M130" s="4">
        <f t="shared" si="18"/>
        <v>0</v>
      </c>
      <c r="N130" s="4">
        <f t="shared" si="19"/>
        <v>0</v>
      </c>
      <c r="O130" s="4">
        <f t="shared" si="20"/>
        <v>0</v>
      </c>
      <c r="P130" s="4">
        <f t="shared" si="21"/>
        <v>0</v>
      </c>
      <c r="Q130" s="4">
        <f t="shared" si="22"/>
        <v>0</v>
      </c>
      <c r="R130" s="4">
        <f t="shared" si="24"/>
        <v>0</v>
      </c>
      <c r="T130" s="2">
        <f>+'Silver '!D300</f>
        <v>0.276</v>
      </c>
      <c r="V130" s="4">
        <f t="shared" si="25"/>
        <v>0</v>
      </c>
      <c r="W130" s="4">
        <f t="shared" si="26"/>
        <v>0</v>
      </c>
      <c r="X130" s="4">
        <f t="shared" si="27"/>
        <v>0</v>
      </c>
      <c r="Y130" s="4">
        <f t="shared" si="28"/>
        <v>0</v>
      </c>
      <c r="Z130" s="4">
        <f t="shared" si="29"/>
        <v>0</v>
      </c>
      <c r="AA130" s="4">
        <f t="shared" si="30"/>
        <v>0</v>
      </c>
      <c r="AB130" s="4">
        <f t="shared" si="31"/>
        <v>0</v>
      </c>
      <c r="AC130" s="4">
        <f t="shared" si="32"/>
        <v>0</v>
      </c>
    </row>
    <row r="131" spans="1:29" ht="15.75">
      <c r="A131" s="2">
        <v>1642</v>
      </c>
      <c r="I131" s="23">
        <v>120</v>
      </c>
      <c r="K131" s="4">
        <f t="shared" si="23"/>
        <v>0</v>
      </c>
      <c r="L131" s="4">
        <f t="shared" si="17"/>
        <v>0</v>
      </c>
      <c r="M131" s="4">
        <f t="shared" si="18"/>
        <v>0</v>
      </c>
      <c r="N131" s="4">
        <f t="shared" si="19"/>
        <v>0</v>
      </c>
      <c r="O131" s="4">
        <f t="shared" si="20"/>
        <v>0</v>
      </c>
      <c r="P131" s="4">
        <f t="shared" si="21"/>
        <v>0</v>
      </c>
      <c r="Q131" s="4">
        <f t="shared" si="22"/>
        <v>0</v>
      </c>
      <c r="R131" s="4">
        <f t="shared" si="24"/>
        <v>2.9447852760736195</v>
      </c>
      <c r="T131" s="2">
        <f>+'Silver '!D301</f>
        <v>0.276</v>
      </c>
      <c r="V131" s="4">
        <f t="shared" si="25"/>
        <v>0</v>
      </c>
      <c r="W131" s="4">
        <f t="shared" si="26"/>
        <v>0</v>
      </c>
      <c r="X131" s="4">
        <f t="shared" si="27"/>
        <v>0</v>
      </c>
      <c r="Y131" s="4">
        <f t="shared" si="28"/>
        <v>0</v>
      </c>
      <c r="Z131" s="4">
        <f t="shared" si="29"/>
        <v>0</v>
      </c>
      <c r="AA131" s="4">
        <f t="shared" si="30"/>
        <v>0</v>
      </c>
      <c r="AB131" s="4">
        <f t="shared" si="31"/>
        <v>0</v>
      </c>
      <c r="AC131" s="4">
        <f t="shared" si="32"/>
        <v>0.8127607361963191</v>
      </c>
    </row>
    <row r="132" spans="1:29" ht="15.75">
      <c r="A132" s="2">
        <v>1643</v>
      </c>
      <c r="D132" s="23">
        <v>1056</v>
      </c>
      <c r="I132" s="23">
        <v>120</v>
      </c>
      <c r="K132" s="4">
        <f t="shared" si="23"/>
        <v>0</v>
      </c>
      <c r="L132" s="4">
        <f t="shared" si="17"/>
        <v>0</v>
      </c>
      <c r="M132" s="4">
        <f t="shared" si="18"/>
        <v>1885.7142857142856</v>
      </c>
      <c r="N132" s="4">
        <f t="shared" si="19"/>
        <v>0</v>
      </c>
      <c r="O132" s="4">
        <f t="shared" si="20"/>
        <v>0</v>
      </c>
      <c r="P132" s="4">
        <f t="shared" si="21"/>
        <v>0</v>
      </c>
      <c r="Q132" s="4">
        <f t="shared" si="22"/>
        <v>0</v>
      </c>
      <c r="R132" s="4">
        <f t="shared" si="24"/>
        <v>2.9447852760736195</v>
      </c>
      <c r="T132" s="2">
        <f>+'Silver '!D302</f>
        <v>0.276</v>
      </c>
      <c r="V132" s="4">
        <f t="shared" si="25"/>
        <v>0</v>
      </c>
      <c r="W132" s="4">
        <f t="shared" si="26"/>
        <v>0</v>
      </c>
      <c r="X132" s="4">
        <f t="shared" si="27"/>
        <v>520.4571428571429</v>
      </c>
      <c r="Y132" s="4">
        <f t="shared" si="28"/>
        <v>0</v>
      </c>
      <c r="Z132" s="4">
        <f t="shared" si="29"/>
        <v>0</v>
      </c>
      <c r="AA132" s="4">
        <f t="shared" si="30"/>
        <v>0</v>
      </c>
      <c r="AB132" s="4">
        <f t="shared" si="31"/>
        <v>0</v>
      </c>
      <c r="AC132" s="4">
        <f t="shared" si="32"/>
        <v>0.8127607361963191</v>
      </c>
    </row>
    <row r="133" spans="1:29" ht="15.75">
      <c r="A133" s="2">
        <v>1644</v>
      </c>
      <c r="D133" s="23">
        <v>960</v>
      </c>
      <c r="I133" s="23">
        <v>120</v>
      </c>
      <c r="K133" s="4">
        <f t="shared" si="23"/>
        <v>0</v>
      </c>
      <c r="L133" s="4">
        <f t="shared" si="17"/>
        <v>0</v>
      </c>
      <c r="M133" s="4">
        <f t="shared" si="18"/>
        <v>1714.2857142857142</v>
      </c>
      <c r="N133" s="4">
        <f t="shared" si="19"/>
        <v>0</v>
      </c>
      <c r="O133" s="4">
        <f t="shared" si="20"/>
        <v>0</v>
      </c>
      <c r="P133" s="4">
        <f t="shared" si="21"/>
        <v>0</v>
      </c>
      <c r="Q133" s="4">
        <f t="shared" si="22"/>
        <v>0</v>
      </c>
      <c r="R133" s="4">
        <f t="shared" si="24"/>
        <v>2.9447852760736195</v>
      </c>
      <c r="T133" s="2">
        <f>+'Silver '!D303</f>
        <v>0.276</v>
      </c>
      <c r="V133" s="4">
        <f t="shared" si="25"/>
        <v>0</v>
      </c>
      <c r="W133" s="4">
        <f t="shared" si="26"/>
        <v>0</v>
      </c>
      <c r="X133" s="4">
        <f t="shared" si="27"/>
        <v>473.14285714285717</v>
      </c>
      <c r="Y133" s="4">
        <f t="shared" si="28"/>
        <v>0</v>
      </c>
      <c r="Z133" s="4">
        <f t="shared" si="29"/>
        <v>0</v>
      </c>
      <c r="AA133" s="4">
        <f t="shared" si="30"/>
        <v>0</v>
      </c>
      <c r="AB133" s="4">
        <f t="shared" si="31"/>
        <v>0</v>
      </c>
      <c r="AC133" s="4">
        <f t="shared" si="32"/>
        <v>0.8127607361963191</v>
      </c>
    </row>
    <row r="134" spans="1:29" ht="15.75">
      <c r="A134" s="2">
        <v>1645</v>
      </c>
      <c r="D134" s="23">
        <v>960</v>
      </c>
      <c r="I134" s="23">
        <v>120</v>
      </c>
      <c r="K134" s="4">
        <f t="shared" si="23"/>
        <v>0</v>
      </c>
      <c r="L134" s="4">
        <f t="shared" si="17"/>
        <v>0</v>
      </c>
      <c r="M134" s="4">
        <f t="shared" si="18"/>
        <v>1714.2857142857142</v>
      </c>
      <c r="N134" s="4">
        <f t="shared" si="19"/>
        <v>0</v>
      </c>
      <c r="O134" s="4">
        <f t="shared" si="20"/>
        <v>0</v>
      </c>
      <c r="P134" s="4">
        <f t="shared" si="21"/>
        <v>0</v>
      </c>
      <c r="Q134" s="4">
        <f t="shared" si="22"/>
        <v>0</v>
      </c>
      <c r="R134" s="4">
        <f t="shared" si="24"/>
        <v>2.9447852760736195</v>
      </c>
      <c r="T134" s="2">
        <f>+'Silver '!D304</f>
        <v>0.276</v>
      </c>
      <c r="V134" s="4">
        <f t="shared" si="25"/>
        <v>0</v>
      </c>
      <c r="W134" s="4">
        <f t="shared" si="26"/>
        <v>0</v>
      </c>
      <c r="X134" s="4">
        <f t="shared" si="27"/>
        <v>473.14285714285717</v>
      </c>
      <c r="Y134" s="4">
        <f t="shared" si="28"/>
        <v>0</v>
      </c>
      <c r="Z134" s="4">
        <f t="shared" si="29"/>
        <v>0</v>
      </c>
      <c r="AA134" s="4">
        <f t="shared" si="30"/>
        <v>0</v>
      </c>
      <c r="AB134" s="4">
        <f t="shared" si="31"/>
        <v>0</v>
      </c>
      <c r="AC134" s="4">
        <f t="shared" si="32"/>
        <v>0.8127607361963191</v>
      </c>
    </row>
    <row r="135" spans="1:29" ht="15.75">
      <c r="A135" s="2">
        <v>1646</v>
      </c>
      <c r="D135" s="23">
        <v>900</v>
      </c>
      <c r="I135" s="23">
        <v>120</v>
      </c>
      <c r="K135" s="4">
        <f t="shared" si="23"/>
        <v>0</v>
      </c>
      <c r="L135" s="4">
        <f t="shared" si="17"/>
        <v>0</v>
      </c>
      <c r="M135" s="4">
        <f t="shared" si="18"/>
        <v>1607.1428571428569</v>
      </c>
      <c r="N135" s="4">
        <f t="shared" si="19"/>
        <v>0</v>
      </c>
      <c r="O135" s="4">
        <f t="shared" si="20"/>
        <v>0</v>
      </c>
      <c r="P135" s="4">
        <f t="shared" si="21"/>
        <v>0</v>
      </c>
      <c r="Q135" s="4">
        <f t="shared" si="22"/>
        <v>0</v>
      </c>
      <c r="R135" s="4">
        <f t="shared" si="24"/>
        <v>2.9447852760736195</v>
      </c>
      <c r="T135" s="2">
        <f>+'Silver '!D305</f>
        <v>0.276</v>
      </c>
      <c r="V135" s="4">
        <f t="shared" si="25"/>
        <v>0</v>
      </c>
      <c r="W135" s="4">
        <f t="shared" si="26"/>
        <v>0</v>
      </c>
      <c r="X135" s="4">
        <f t="shared" si="27"/>
        <v>443.57142857142856</v>
      </c>
      <c r="Y135" s="4">
        <f t="shared" si="28"/>
        <v>0</v>
      </c>
      <c r="Z135" s="4">
        <f t="shared" si="29"/>
        <v>0</v>
      </c>
      <c r="AA135" s="4">
        <f t="shared" si="30"/>
        <v>0</v>
      </c>
      <c r="AB135" s="4">
        <f t="shared" si="31"/>
        <v>0</v>
      </c>
      <c r="AC135" s="4">
        <f t="shared" si="32"/>
        <v>0.8127607361963191</v>
      </c>
    </row>
    <row r="136" spans="1:29" ht="15.75">
      <c r="A136" s="2">
        <v>1647</v>
      </c>
      <c r="K136" s="4">
        <f t="shared" si="23"/>
        <v>0</v>
      </c>
      <c r="L136" s="4">
        <f t="shared" si="17"/>
        <v>0</v>
      </c>
      <c r="M136" s="4">
        <f t="shared" si="18"/>
        <v>0</v>
      </c>
      <c r="N136" s="4">
        <f t="shared" si="19"/>
        <v>0</v>
      </c>
      <c r="O136" s="4">
        <f t="shared" si="20"/>
        <v>0</v>
      </c>
      <c r="P136" s="4">
        <f t="shared" si="21"/>
        <v>0</v>
      </c>
      <c r="Q136" s="4">
        <f t="shared" si="22"/>
        <v>0</v>
      </c>
      <c r="R136" s="4">
        <f t="shared" si="24"/>
        <v>0</v>
      </c>
      <c r="T136" s="2">
        <f>+'Silver '!D306</f>
        <v>0.276</v>
      </c>
      <c r="V136" s="4">
        <f t="shared" si="25"/>
        <v>0</v>
      </c>
      <c r="W136" s="4">
        <f t="shared" si="26"/>
        <v>0</v>
      </c>
      <c r="X136" s="4">
        <f t="shared" si="27"/>
        <v>0</v>
      </c>
      <c r="Y136" s="4">
        <f t="shared" si="28"/>
        <v>0</v>
      </c>
      <c r="Z136" s="4">
        <f t="shared" si="29"/>
        <v>0</v>
      </c>
      <c r="AA136" s="4">
        <f t="shared" si="30"/>
        <v>0</v>
      </c>
      <c r="AB136" s="4">
        <f t="shared" si="31"/>
        <v>0</v>
      </c>
      <c r="AC136" s="4">
        <f t="shared" si="32"/>
        <v>0</v>
      </c>
    </row>
    <row r="137" spans="1:29" ht="15.75">
      <c r="A137" s="2">
        <v>1648</v>
      </c>
      <c r="I137" s="23">
        <v>120</v>
      </c>
      <c r="K137" s="4">
        <f t="shared" si="23"/>
        <v>0</v>
      </c>
      <c r="L137" s="4">
        <f t="shared" si="17"/>
        <v>0</v>
      </c>
      <c r="M137" s="4">
        <f t="shared" si="18"/>
        <v>0</v>
      </c>
      <c r="N137" s="4">
        <f t="shared" si="19"/>
        <v>0</v>
      </c>
      <c r="O137" s="4">
        <f t="shared" si="20"/>
        <v>0</v>
      </c>
      <c r="P137" s="4">
        <f t="shared" si="21"/>
        <v>0</v>
      </c>
      <c r="Q137" s="4">
        <f t="shared" si="22"/>
        <v>0</v>
      </c>
      <c r="R137" s="4">
        <f t="shared" si="24"/>
        <v>2.9447852760736195</v>
      </c>
      <c r="T137" s="2">
        <f>+'Silver '!D307</f>
        <v>0.276</v>
      </c>
      <c r="V137" s="4">
        <f t="shared" si="25"/>
        <v>0</v>
      </c>
      <c r="W137" s="4">
        <f t="shared" si="26"/>
        <v>0</v>
      </c>
      <c r="X137" s="4">
        <f t="shared" si="27"/>
        <v>0</v>
      </c>
      <c r="Y137" s="4">
        <f t="shared" si="28"/>
        <v>0</v>
      </c>
      <c r="Z137" s="4">
        <f t="shared" si="29"/>
        <v>0</v>
      </c>
      <c r="AA137" s="4">
        <f t="shared" si="30"/>
        <v>0</v>
      </c>
      <c r="AB137" s="4">
        <f t="shared" si="31"/>
        <v>0</v>
      </c>
      <c r="AC137" s="4">
        <f t="shared" si="32"/>
        <v>0.8127607361963191</v>
      </c>
    </row>
    <row r="138" spans="1:29" ht="15.75">
      <c r="A138" s="2">
        <v>1649</v>
      </c>
      <c r="I138" s="23">
        <v>120</v>
      </c>
      <c r="K138" s="4">
        <f t="shared" si="23"/>
        <v>0</v>
      </c>
      <c r="L138" s="4">
        <f t="shared" si="17"/>
        <v>0</v>
      </c>
      <c r="M138" s="4">
        <f t="shared" si="18"/>
        <v>0</v>
      </c>
      <c r="N138" s="4">
        <f t="shared" si="19"/>
        <v>0</v>
      </c>
      <c r="O138" s="4">
        <f t="shared" si="20"/>
        <v>0</v>
      </c>
      <c r="P138" s="4">
        <f t="shared" si="21"/>
        <v>0</v>
      </c>
      <c r="Q138" s="4">
        <f t="shared" si="22"/>
        <v>0</v>
      </c>
      <c r="R138" s="4">
        <f t="shared" si="24"/>
        <v>2.9447852760736195</v>
      </c>
      <c r="T138" s="2">
        <f>+'Silver '!D308</f>
        <v>0.276</v>
      </c>
      <c r="V138" s="4">
        <f t="shared" si="25"/>
        <v>0</v>
      </c>
      <c r="W138" s="4">
        <f t="shared" si="26"/>
        <v>0</v>
      </c>
      <c r="X138" s="4">
        <f t="shared" si="27"/>
        <v>0</v>
      </c>
      <c r="Y138" s="4">
        <f t="shared" si="28"/>
        <v>0</v>
      </c>
      <c r="Z138" s="4">
        <f t="shared" si="29"/>
        <v>0</v>
      </c>
      <c r="AA138" s="4">
        <f t="shared" si="30"/>
        <v>0</v>
      </c>
      <c r="AB138" s="4">
        <f t="shared" si="31"/>
        <v>0</v>
      </c>
      <c r="AC138" s="4">
        <f t="shared" si="32"/>
        <v>0.8127607361963191</v>
      </c>
    </row>
    <row r="139" spans="1:29" ht="15.75">
      <c r="A139" s="2">
        <v>1650</v>
      </c>
      <c r="I139" s="23">
        <v>120</v>
      </c>
      <c r="K139" s="4">
        <f t="shared" si="23"/>
        <v>0</v>
      </c>
      <c r="L139" s="4">
        <f t="shared" si="17"/>
        <v>0</v>
      </c>
      <c r="M139" s="4">
        <f t="shared" si="18"/>
        <v>0</v>
      </c>
      <c r="N139" s="4">
        <f t="shared" si="19"/>
        <v>0</v>
      </c>
      <c r="O139" s="4">
        <f t="shared" si="20"/>
        <v>0</v>
      </c>
      <c r="P139" s="4">
        <f t="shared" si="21"/>
        <v>0</v>
      </c>
      <c r="Q139" s="4">
        <f t="shared" si="22"/>
        <v>0</v>
      </c>
      <c r="R139" s="4">
        <f t="shared" si="24"/>
        <v>2.9447852760736195</v>
      </c>
      <c r="T139" s="2">
        <f>+'Silver '!D309</f>
        <v>0.27307</v>
      </c>
      <c r="V139" s="4">
        <f t="shared" si="25"/>
        <v>0</v>
      </c>
      <c r="W139" s="4">
        <f t="shared" si="26"/>
        <v>0</v>
      </c>
      <c r="X139" s="4">
        <f t="shared" si="27"/>
        <v>0</v>
      </c>
      <c r="Y139" s="4">
        <f t="shared" si="28"/>
        <v>0</v>
      </c>
      <c r="Z139" s="4">
        <f t="shared" si="29"/>
        <v>0</v>
      </c>
      <c r="AA139" s="4">
        <f t="shared" si="30"/>
        <v>0</v>
      </c>
      <c r="AB139" s="4">
        <f t="shared" si="31"/>
        <v>0</v>
      </c>
      <c r="AC139" s="4">
        <f t="shared" si="32"/>
        <v>0.8041325153374232</v>
      </c>
    </row>
    <row r="140" spans="1:29" ht="15.75">
      <c r="A140" s="2">
        <v>1651</v>
      </c>
      <c r="D140" s="23">
        <v>1680</v>
      </c>
      <c r="I140" s="23">
        <v>120</v>
      </c>
      <c r="K140" s="4">
        <f t="shared" si="23"/>
        <v>0</v>
      </c>
      <c r="L140" s="4">
        <f aca="true" t="shared" si="33" ref="L140:L203">+C140/0.56</f>
        <v>0</v>
      </c>
      <c r="M140" s="4">
        <f aca="true" t="shared" si="34" ref="M140:M203">+D140/0.56</f>
        <v>2999.9999999999995</v>
      </c>
      <c r="N140" s="4">
        <f aca="true" t="shared" si="35" ref="N140:N203">+E140/0.56</f>
        <v>0</v>
      </c>
      <c r="O140" s="4">
        <f aca="true" t="shared" si="36" ref="O140:O203">+F140/0.56</f>
        <v>0</v>
      </c>
      <c r="P140" s="4">
        <f aca="true" t="shared" si="37" ref="P140:P203">+G140/0.56</f>
        <v>0</v>
      </c>
      <c r="Q140" s="4">
        <f aca="true" t="shared" si="38" ref="Q140:Q203">+H140/0.56</f>
        <v>0</v>
      </c>
      <c r="R140" s="4">
        <f t="shared" si="24"/>
        <v>2.9447852760736195</v>
      </c>
      <c r="T140" s="2">
        <f>+'Silver '!D310</f>
        <v>0.27307</v>
      </c>
      <c r="V140" s="4">
        <f t="shared" si="25"/>
        <v>0</v>
      </c>
      <c r="W140" s="4">
        <f t="shared" si="26"/>
        <v>0</v>
      </c>
      <c r="X140" s="4">
        <f t="shared" si="27"/>
        <v>819.2099999999998</v>
      </c>
      <c r="Y140" s="4">
        <f t="shared" si="28"/>
        <v>0</v>
      </c>
      <c r="Z140" s="4">
        <f t="shared" si="29"/>
        <v>0</v>
      </c>
      <c r="AA140" s="4">
        <f t="shared" si="30"/>
        <v>0</v>
      </c>
      <c r="AB140" s="4">
        <f t="shared" si="31"/>
        <v>0</v>
      </c>
      <c r="AC140" s="4">
        <f t="shared" si="32"/>
        <v>0.8041325153374232</v>
      </c>
    </row>
    <row r="141" spans="1:29" ht="15.75">
      <c r="A141" s="2">
        <v>1652</v>
      </c>
      <c r="I141" s="23">
        <v>120</v>
      </c>
      <c r="K141" s="4">
        <f aca="true" t="shared" si="39" ref="K141:K204">+B141/0.56</f>
        <v>0</v>
      </c>
      <c r="L141" s="4">
        <f t="shared" si="33"/>
        <v>0</v>
      </c>
      <c r="M141" s="4">
        <f t="shared" si="34"/>
        <v>0</v>
      </c>
      <c r="N141" s="4">
        <f t="shared" si="35"/>
        <v>0</v>
      </c>
      <c r="O141" s="4">
        <f t="shared" si="36"/>
        <v>0</v>
      </c>
      <c r="P141" s="4">
        <f t="shared" si="37"/>
        <v>0</v>
      </c>
      <c r="Q141" s="4">
        <f t="shared" si="38"/>
        <v>0</v>
      </c>
      <c r="R141" s="4">
        <f aca="true" t="shared" si="40" ref="R141:R179">+I141/40.75</f>
        <v>2.9447852760736195</v>
      </c>
      <c r="T141" s="2">
        <f>+'Silver '!D311</f>
        <v>0.27307</v>
      </c>
      <c r="V141" s="4">
        <f aca="true" t="shared" si="41" ref="V141:V204">+K141*$T141</f>
        <v>0</v>
      </c>
      <c r="W141" s="4">
        <f aca="true" t="shared" si="42" ref="W141:W204">+L141*$T141</f>
        <v>0</v>
      </c>
      <c r="X141" s="4">
        <f aca="true" t="shared" si="43" ref="X141:X204">+M141*$T141</f>
        <v>0</v>
      </c>
      <c r="Y141" s="4">
        <f aca="true" t="shared" si="44" ref="Y141:Y204">+N141*$T141</f>
        <v>0</v>
      </c>
      <c r="Z141" s="4">
        <f aca="true" t="shared" si="45" ref="Z141:Z204">+O141*$T141</f>
        <v>0</v>
      </c>
      <c r="AA141" s="4">
        <f aca="true" t="shared" si="46" ref="AA141:AA204">+P141*$T141</f>
        <v>0</v>
      </c>
      <c r="AB141" s="4">
        <f aca="true" t="shared" si="47" ref="AB141:AB204">+Q141*$T141</f>
        <v>0</v>
      </c>
      <c r="AC141" s="4">
        <f aca="true" t="shared" si="48" ref="AC141:AC204">+R141*$T141</f>
        <v>0.8041325153374232</v>
      </c>
    </row>
    <row r="142" spans="1:29" ht="15.75">
      <c r="A142" s="2">
        <v>1653</v>
      </c>
      <c r="K142" s="4">
        <f t="shared" si="39"/>
        <v>0</v>
      </c>
      <c r="L142" s="4">
        <f t="shared" si="33"/>
        <v>0</v>
      </c>
      <c r="M142" s="4">
        <f t="shared" si="34"/>
        <v>0</v>
      </c>
      <c r="N142" s="4">
        <f t="shared" si="35"/>
        <v>0</v>
      </c>
      <c r="O142" s="4">
        <f t="shared" si="36"/>
        <v>0</v>
      </c>
      <c r="P142" s="4">
        <f t="shared" si="37"/>
        <v>0</v>
      </c>
      <c r="Q142" s="4">
        <f t="shared" si="38"/>
        <v>0</v>
      </c>
      <c r="R142" s="4">
        <f t="shared" si="40"/>
        <v>0</v>
      </c>
      <c r="T142" s="2">
        <f>+'Silver '!D312</f>
        <v>0.27307</v>
      </c>
      <c r="V142" s="4">
        <f t="shared" si="41"/>
        <v>0</v>
      </c>
      <c r="W142" s="4">
        <f t="shared" si="42"/>
        <v>0</v>
      </c>
      <c r="X142" s="4">
        <f t="shared" si="43"/>
        <v>0</v>
      </c>
      <c r="Y142" s="4">
        <f t="shared" si="44"/>
        <v>0</v>
      </c>
      <c r="Z142" s="4">
        <f t="shared" si="45"/>
        <v>0</v>
      </c>
      <c r="AA142" s="4">
        <f t="shared" si="46"/>
        <v>0</v>
      </c>
      <c r="AB142" s="4">
        <f t="shared" si="47"/>
        <v>0</v>
      </c>
      <c r="AC142" s="4">
        <f t="shared" si="48"/>
        <v>0</v>
      </c>
    </row>
    <row r="143" spans="1:29" ht="15.75">
      <c r="A143" s="2">
        <v>1654</v>
      </c>
      <c r="K143" s="4">
        <f t="shared" si="39"/>
        <v>0</v>
      </c>
      <c r="L143" s="4">
        <f t="shared" si="33"/>
        <v>0</v>
      </c>
      <c r="M143" s="4">
        <f t="shared" si="34"/>
        <v>0</v>
      </c>
      <c r="N143" s="4">
        <f t="shared" si="35"/>
        <v>0</v>
      </c>
      <c r="O143" s="4">
        <f t="shared" si="36"/>
        <v>0</v>
      </c>
      <c r="P143" s="4">
        <f t="shared" si="37"/>
        <v>0</v>
      </c>
      <c r="Q143" s="4">
        <f t="shared" si="38"/>
        <v>0</v>
      </c>
      <c r="R143" s="4">
        <f t="shared" si="40"/>
        <v>0</v>
      </c>
      <c r="T143" s="2">
        <f>+'Silver '!D313</f>
        <v>0.27307</v>
      </c>
      <c r="V143" s="4">
        <f t="shared" si="41"/>
        <v>0</v>
      </c>
      <c r="W143" s="4">
        <f t="shared" si="42"/>
        <v>0</v>
      </c>
      <c r="X143" s="4">
        <f t="shared" si="43"/>
        <v>0</v>
      </c>
      <c r="Y143" s="4">
        <f t="shared" si="44"/>
        <v>0</v>
      </c>
      <c r="Z143" s="4">
        <f t="shared" si="45"/>
        <v>0</v>
      </c>
      <c r="AA143" s="4">
        <f t="shared" si="46"/>
        <v>0</v>
      </c>
      <c r="AB143" s="4">
        <f t="shared" si="47"/>
        <v>0</v>
      </c>
      <c r="AC143" s="4">
        <f t="shared" si="48"/>
        <v>0</v>
      </c>
    </row>
    <row r="144" spans="1:29" ht="15.75">
      <c r="A144" s="2">
        <v>1655</v>
      </c>
      <c r="K144" s="4">
        <f t="shared" si="39"/>
        <v>0</v>
      </c>
      <c r="L144" s="4">
        <f t="shared" si="33"/>
        <v>0</v>
      </c>
      <c r="M144" s="4">
        <f t="shared" si="34"/>
        <v>0</v>
      </c>
      <c r="N144" s="4">
        <f t="shared" si="35"/>
        <v>0</v>
      </c>
      <c r="O144" s="4">
        <f t="shared" si="36"/>
        <v>0</v>
      </c>
      <c r="P144" s="4">
        <f t="shared" si="37"/>
        <v>0</v>
      </c>
      <c r="Q144" s="4">
        <f t="shared" si="38"/>
        <v>0</v>
      </c>
      <c r="R144" s="4">
        <f t="shared" si="40"/>
        <v>0</v>
      </c>
      <c r="T144" s="2">
        <f>+'Silver '!D314</f>
        <v>0.27307</v>
      </c>
      <c r="V144" s="4">
        <f t="shared" si="41"/>
        <v>0</v>
      </c>
      <c r="W144" s="4">
        <f t="shared" si="42"/>
        <v>0</v>
      </c>
      <c r="X144" s="4">
        <f t="shared" si="43"/>
        <v>0</v>
      </c>
      <c r="Y144" s="4">
        <f t="shared" si="44"/>
        <v>0</v>
      </c>
      <c r="Z144" s="4">
        <f t="shared" si="45"/>
        <v>0</v>
      </c>
      <c r="AA144" s="4">
        <f t="shared" si="46"/>
        <v>0</v>
      </c>
      <c r="AB144" s="4">
        <f t="shared" si="47"/>
        <v>0</v>
      </c>
      <c r="AC144" s="4">
        <f t="shared" si="48"/>
        <v>0</v>
      </c>
    </row>
    <row r="145" spans="1:29" ht="15.75">
      <c r="A145" s="2">
        <v>1656</v>
      </c>
      <c r="K145" s="4">
        <f t="shared" si="39"/>
        <v>0</v>
      </c>
      <c r="L145" s="4">
        <f t="shared" si="33"/>
        <v>0</v>
      </c>
      <c r="M145" s="4">
        <f t="shared" si="34"/>
        <v>0</v>
      </c>
      <c r="N145" s="4">
        <f t="shared" si="35"/>
        <v>0</v>
      </c>
      <c r="O145" s="4">
        <f t="shared" si="36"/>
        <v>0</v>
      </c>
      <c r="P145" s="4">
        <f t="shared" si="37"/>
        <v>0</v>
      </c>
      <c r="Q145" s="4">
        <f t="shared" si="38"/>
        <v>0</v>
      </c>
      <c r="R145" s="4">
        <f t="shared" si="40"/>
        <v>0</v>
      </c>
      <c r="T145" s="2">
        <f>+'Silver '!D315</f>
        <v>0.27307</v>
      </c>
      <c r="V145" s="4">
        <f t="shared" si="41"/>
        <v>0</v>
      </c>
      <c r="W145" s="4">
        <f t="shared" si="42"/>
        <v>0</v>
      </c>
      <c r="X145" s="4">
        <f t="shared" si="43"/>
        <v>0</v>
      </c>
      <c r="Y145" s="4">
        <f t="shared" si="44"/>
        <v>0</v>
      </c>
      <c r="Z145" s="4">
        <f t="shared" si="45"/>
        <v>0</v>
      </c>
      <c r="AA145" s="4">
        <f t="shared" si="46"/>
        <v>0</v>
      </c>
      <c r="AB145" s="4">
        <f t="shared" si="47"/>
        <v>0</v>
      </c>
      <c r="AC145" s="4">
        <f t="shared" si="48"/>
        <v>0</v>
      </c>
    </row>
    <row r="146" spans="1:29" ht="15.75">
      <c r="A146" s="2">
        <v>1657</v>
      </c>
      <c r="D146" s="23">
        <v>960</v>
      </c>
      <c r="K146" s="4">
        <f t="shared" si="39"/>
        <v>0</v>
      </c>
      <c r="L146" s="4">
        <f t="shared" si="33"/>
        <v>0</v>
      </c>
      <c r="M146" s="4">
        <f t="shared" si="34"/>
        <v>1714.2857142857142</v>
      </c>
      <c r="N146" s="4">
        <f t="shared" si="35"/>
        <v>0</v>
      </c>
      <c r="O146" s="4">
        <f t="shared" si="36"/>
        <v>0</v>
      </c>
      <c r="P146" s="4">
        <f t="shared" si="37"/>
        <v>0</v>
      </c>
      <c r="Q146" s="4">
        <f t="shared" si="38"/>
        <v>0</v>
      </c>
      <c r="R146" s="4">
        <f t="shared" si="40"/>
        <v>0</v>
      </c>
      <c r="T146" s="2">
        <f>+'Silver '!D316</f>
        <v>0.276</v>
      </c>
      <c r="V146" s="4">
        <f t="shared" si="41"/>
        <v>0</v>
      </c>
      <c r="W146" s="4">
        <f t="shared" si="42"/>
        <v>0</v>
      </c>
      <c r="X146" s="4">
        <f t="shared" si="43"/>
        <v>473.14285714285717</v>
      </c>
      <c r="Y146" s="4">
        <f t="shared" si="44"/>
        <v>0</v>
      </c>
      <c r="Z146" s="4">
        <f t="shared" si="45"/>
        <v>0</v>
      </c>
      <c r="AA146" s="4">
        <f t="shared" si="46"/>
        <v>0</v>
      </c>
      <c r="AB146" s="4">
        <f t="shared" si="47"/>
        <v>0</v>
      </c>
      <c r="AC146" s="4">
        <f t="shared" si="48"/>
        <v>0</v>
      </c>
    </row>
    <row r="147" spans="1:29" ht="15.75">
      <c r="A147" s="2">
        <v>1658</v>
      </c>
      <c r="D147" s="23">
        <v>1440</v>
      </c>
      <c r="K147" s="4">
        <f t="shared" si="39"/>
        <v>0</v>
      </c>
      <c r="L147" s="4">
        <f t="shared" si="33"/>
        <v>0</v>
      </c>
      <c r="M147" s="4">
        <f t="shared" si="34"/>
        <v>2571.428571428571</v>
      </c>
      <c r="N147" s="4">
        <f t="shared" si="35"/>
        <v>0</v>
      </c>
      <c r="O147" s="4">
        <f t="shared" si="36"/>
        <v>0</v>
      </c>
      <c r="P147" s="4">
        <f t="shared" si="37"/>
        <v>0</v>
      </c>
      <c r="Q147" s="4">
        <f t="shared" si="38"/>
        <v>0</v>
      </c>
      <c r="R147" s="4">
        <f t="shared" si="40"/>
        <v>0</v>
      </c>
      <c r="T147" s="2">
        <f>+'Silver '!D317</f>
        <v>0.276</v>
      </c>
      <c r="V147" s="4">
        <f t="shared" si="41"/>
        <v>0</v>
      </c>
      <c r="W147" s="4">
        <f t="shared" si="42"/>
        <v>0</v>
      </c>
      <c r="X147" s="4">
        <f t="shared" si="43"/>
        <v>709.7142857142857</v>
      </c>
      <c r="Y147" s="4">
        <f t="shared" si="44"/>
        <v>0</v>
      </c>
      <c r="Z147" s="4">
        <f t="shared" si="45"/>
        <v>0</v>
      </c>
      <c r="AA147" s="4">
        <f t="shared" si="46"/>
        <v>0</v>
      </c>
      <c r="AB147" s="4">
        <f t="shared" si="47"/>
        <v>0</v>
      </c>
      <c r="AC147" s="4">
        <f t="shared" si="48"/>
        <v>0</v>
      </c>
    </row>
    <row r="148" spans="1:29" ht="15.75">
      <c r="A148" s="2">
        <v>1659</v>
      </c>
      <c r="K148" s="4">
        <f t="shared" si="39"/>
        <v>0</v>
      </c>
      <c r="L148" s="4">
        <f t="shared" si="33"/>
        <v>0</v>
      </c>
      <c r="M148" s="4">
        <f t="shared" si="34"/>
        <v>0</v>
      </c>
      <c r="N148" s="4">
        <f t="shared" si="35"/>
        <v>0</v>
      </c>
      <c r="O148" s="4">
        <f t="shared" si="36"/>
        <v>0</v>
      </c>
      <c r="P148" s="4">
        <f t="shared" si="37"/>
        <v>0</v>
      </c>
      <c r="Q148" s="4">
        <f t="shared" si="38"/>
        <v>0</v>
      </c>
      <c r="R148" s="4">
        <f t="shared" si="40"/>
        <v>0</v>
      </c>
      <c r="T148" s="2">
        <f>+'Silver '!D318</f>
        <v>0.27116</v>
      </c>
      <c r="V148" s="4">
        <f t="shared" si="41"/>
        <v>0</v>
      </c>
      <c r="W148" s="4">
        <f t="shared" si="42"/>
        <v>0</v>
      </c>
      <c r="X148" s="4">
        <f t="shared" si="43"/>
        <v>0</v>
      </c>
      <c r="Y148" s="4">
        <f t="shared" si="44"/>
        <v>0</v>
      </c>
      <c r="Z148" s="4">
        <f t="shared" si="45"/>
        <v>0</v>
      </c>
      <c r="AA148" s="4">
        <f t="shared" si="46"/>
        <v>0</v>
      </c>
      <c r="AB148" s="4">
        <f t="shared" si="47"/>
        <v>0</v>
      </c>
      <c r="AC148" s="4">
        <f t="shared" si="48"/>
        <v>0</v>
      </c>
    </row>
    <row r="149" spans="1:29" ht="15.75">
      <c r="A149" s="2">
        <v>1660</v>
      </c>
      <c r="K149" s="4">
        <f t="shared" si="39"/>
        <v>0</v>
      </c>
      <c r="L149" s="4">
        <f t="shared" si="33"/>
        <v>0</v>
      </c>
      <c r="M149" s="4">
        <f t="shared" si="34"/>
        <v>0</v>
      </c>
      <c r="N149" s="4">
        <f t="shared" si="35"/>
        <v>0</v>
      </c>
      <c r="O149" s="4">
        <f t="shared" si="36"/>
        <v>0</v>
      </c>
      <c r="P149" s="4">
        <f t="shared" si="37"/>
        <v>0</v>
      </c>
      <c r="Q149" s="4">
        <f t="shared" si="38"/>
        <v>0</v>
      </c>
      <c r="R149" s="4">
        <f t="shared" si="40"/>
        <v>0</v>
      </c>
      <c r="T149" s="2">
        <f>+'Silver '!D319</f>
        <v>0.27116</v>
      </c>
      <c r="V149" s="4">
        <f t="shared" si="41"/>
        <v>0</v>
      </c>
      <c r="W149" s="4">
        <f t="shared" si="42"/>
        <v>0</v>
      </c>
      <c r="X149" s="4">
        <f t="shared" si="43"/>
        <v>0</v>
      </c>
      <c r="Y149" s="4">
        <f t="shared" si="44"/>
        <v>0</v>
      </c>
      <c r="Z149" s="4">
        <f t="shared" si="45"/>
        <v>0</v>
      </c>
      <c r="AA149" s="4">
        <f t="shared" si="46"/>
        <v>0</v>
      </c>
      <c r="AB149" s="4">
        <f t="shared" si="47"/>
        <v>0</v>
      </c>
      <c r="AC149" s="4">
        <f t="shared" si="48"/>
        <v>0</v>
      </c>
    </row>
    <row r="150" spans="1:29" ht="15.75">
      <c r="A150" s="2">
        <v>1661</v>
      </c>
      <c r="K150" s="4">
        <f t="shared" si="39"/>
        <v>0</v>
      </c>
      <c r="L150" s="4">
        <f t="shared" si="33"/>
        <v>0</v>
      </c>
      <c r="M150" s="4">
        <f t="shared" si="34"/>
        <v>0</v>
      </c>
      <c r="N150" s="4">
        <f t="shared" si="35"/>
        <v>0</v>
      </c>
      <c r="O150" s="4">
        <f t="shared" si="36"/>
        <v>0</v>
      </c>
      <c r="P150" s="4">
        <f t="shared" si="37"/>
        <v>0</v>
      </c>
      <c r="Q150" s="4">
        <f t="shared" si="38"/>
        <v>0</v>
      </c>
      <c r="R150" s="4">
        <f t="shared" si="40"/>
        <v>0</v>
      </c>
      <c r="T150" s="2">
        <f>+'Silver '!D320</f>
        <v>0.27116</v>
      </c>
      <c r="V150" s="4">
        <f t="shared" si="41"/>
        <v>0</v>
      </c>
      <c r="W150" s="4">
        <f t="shared" si="42"/>
        <v>0</v>
      </c>
      <c r="X150" s="4">
        <f t="shared" si="43"/>
        <v>0</v>
      </c>
      <c r="Y150" s="4">
        <f t="shared" si="44"/>
        <v>0</v>
      </c>
      <c r="Z150" s="4">
        <f t="shared" si="45"/>
        <v>0</v>
      </c>
      <c r="AA150" s="4">
        <f t="shared" si="46"/>
        <v>0</v>
      </c>
      <c r="AB150" s="4">
        <f t="shared" si="47"/>
        <v>0</v>
      </c>
      <c r="AC150" s="4">
        <f t="shared" si="48"/>
        <v>0</v>
      </c>
    </row>
    <row r="151" spans="1:29" ht="15.75">
      <c r="A151" s="2">
        <v>1662</v>
      </c>
      <c r="D151" s="23">
        <v>1110</v>
      </c>
      <c r="K151" s="4">
        <f t="shared" si="39"/>
        <v>0</v>
      </c>
      <c r="L151" s="4">
        <f t="shared" si="33"/>
        <v>0</v>
      </c>
      <c r="M151" s="4">
        <f t="shared" si="34"/>
        <v>1982.1428571428569</v>
      </c>
      <c r="N151" s="4">
        <f t="shared" si="35"/>
        <v>0</v>
      </c>
      <c r="O151" s="4">
        <f t="shared" si="36"/>
        <v>0</v>
      </c>
      <c r="P151" s="4">
        <f t="shared" si="37"/>
        <v>0</v>
      </c>
      <c r="Q151" s="4">
        <f t="shared" si="38"/>
        <v>0</v>
      </c>
      <c r="R151" s="4">
        <f t="shared" si="40"/>
        <v>0</v>
      </c>
      <c r="T151" s="2">
        <f>+'Silver '!D321</f>
        <v>0.27116</v>
      </c>
      <c r="V151" s="4">
        <f t="shared" si="41"/>
        <v>0</v>
      </c>
      <c r="W151" s="4">
        <f t="shared" si="42"/>
        <v>0</v>
      </c>
      <c r="X151" s="4">
        <f t="shared" si="43"/>
        <v>537.4778571428571</v>
      </c>
      <c r="Y151" s="4">
        <f t="shared" si="44"/>
        <v>0</v>
      </c>
      <c r="Z151" s="4">
        <f t="shared" si="45"/>
        <v>0</v>
      </c>
      <c r="AA151" s="4">
        <f t="shared" si="46"/>
        <v>0</v>
      </c>
      <c r="AB151" s="4">
        <f t="shared" si="47"/>
        <v>0</v>
      </c>
      <c r="AC151" s="4">
        <f t="shared" si="48"/>
        <v>0</v>
      </c>
    </row>
    <row r="152" spans="1:29" ht="15.75">
      <c r="A152" s="2">
        <v>1663</v>
      </c>
      <c r="K152" s="4">
        <f t="shared" si="39"/>
        <v>0</v>
      </c>
      <c r="L152" s="4">
        <f t="shared" si="33"/>
        <v>0</v>
      </c>
      <c r="M152" s="4">
        <f t="shared" si="34"/>
        <v>0</v>
      </c>
      <c r="N152" s="4">
        <f t="shared" si="35"/>
        <v>0</v>
      </c>
      <c r="O152" s="4">
        <f t="shared" si="36"/>
        <v>0</v>
      </c>
      <c r="P152" s="4">
        <f t="shared" si="37"/>
        <v>0</v>
      </c>
      <c r="Q152" s="4">
        <f t="shared" si="38"/>
        <v>0</v>
      </c>
      <c r="R152" s="4">
        <f t="shared" si="40"/>
        <v>0</v>
      </c>
      <c r="T152" s="2">
        <f>+'Silver '!D322</f>
        <v>0.26686</v>
      </c>
      <c r="V152" s="4">
        <f t="shared" si="41"/>
        <v>0</v>
      </c>
      <c r="W152" s="4">
        <f t="shared" si="42"/>
        <v>0</v>
      </c>
      <c r="X152" s="4">
        <f t="shared" si="43"/>
        <v>0</v>
      </c>
      <c r="Y152" s="4">
        <f t="shared" si="44"/>
        <v>0</v>
      </c>
      <c r="Z152" s="4">
        <f t="shared" si="45"/>
        <v>0</v>
      </c>
      <c r="AA152" s="4">
        <f t="shared" si="46"/>
        <v>0</v>
      </c>
      <c r="AB152" s="4">
        <f t="shared" si="47"/>
        <v>0</v>
      </c>
      <c r="AC152" s="4">
        <f t="shared" si="48"/>
        <v>0</v>
      </c>
    </row>
    <row r="153" spans="1:29" ht="15.75">
      <c r="A153" s="2">
        <v>1664</v>
      </c>
      <c r="K153" s="4">
        <f t="shared" si="39"/>
        <v>0</v>
      </c>
      <c r="L153" s="4">
        <f t="shared" si="33"/>
        <v>0</v>
      </c>
      <c r="M153" s="4">
        <f t="shared" si="34"/>
        <v>0</v>
      </c>
      <c r="N153" s="4">
        <f t="shared" si="35"/>
        <v>0</v>
      </c>
      <c r="O153" s="4">
        <f t="shared" si="36"/>
        <v>0</v>
      </c>
      <c r="P153" s="4">
        <f t="shared" si="37"/>
        <v>0</v>
      </c>
      <c r="Q153" s="4">
        <f t="shared" si="38"/>
        <v>0</v>
      </c>
      <c r="R153" s="4">
        <f t="shared" si="40"/>
        <v>0</v>
      </c>
      <c r="T153" s="2">
        <f>+'Silver '!D323</f>
        <v>0.26545</v>
      </c>
      <c r="V153" s="4">
        <f t="shared" si="41"/>
        <v>0</v>
      </c>
      <c r="W153" s="4">
        <f t="shared" si="42"/>
        <v>0</v>
      </c>
      <c r="X153" s="4">
        <f t="shared" si="43"/>
        <v>0</v>
      </c>
      <c r="Y153" s="4">
        <f t="shared" si="44"/>
        <v>0</v>
      </c>
      <c r="Z153" s="4">
        <f t="shared" si="45"/>
        <v>0</v>
      </c>
      <c r="AA153" s="4">
        <f t="shared" si="46"/>
        <v>0</v>
      </c>
      <c r="AB153" s="4">
        <f t="shared" si="47"/>
        <v>0</v>
      </c>
      <c r="AC153" s="4">
        <f t="shared" si="48"/>
        <v>0</v>
      </c>
    </row>
    <row r="154" spans="1:29" ht="15.75">
      <c r="A154" s="2">
        <v>1665</v>
      </c>
      <c r="K154" s="4">
        <f t="shared" si="39"/>
        <v>0</v>
      </c>
      <c r="L154" s="4">
        <f t="shared" si="33"/>
        <v>0</v>
      </c>
      <c r="M154" s="4">
        <f t="shared" si="34"/>
        <v>0</v>
      </c>
      <c r="N154" s="4">
        <f t="shared" si="35"/>
        <v>0</v>
      </c>
      <c r="O154" s="4">
        <f t="shared" si="36"/>
        <v>0</v>
      </c>
      <c r="P154" s="4">
        <f t="shared" si="37"/>
        <v>0</v>
      </c>
      <c r="Q154" s="4">
        <f t="shared" si="38"/>
        <v>0</v>
      </c>
      <c r="R154" s="4">
        <f t="shared" si="40"/>
        <v>0</v>
      </c>
      <c r="T154" s="2">
        <f>+'Silver '!D324</f>
        <v>0.26269</v>
      </c>
      <c r="V154" s="4">
        <f t="shared" si="41"/>
        <v>0</v>
      </c>
      <c r="W154" s="4">
        <f t="shared" si="42"/>
        <v>0</v>
      </c>
      <c r="X154" s="4">
        <f t="shared" si="43"/>
        <v>0</v>
      </c>
      <c r="Y154" s="4">
        <f t="shared" si="44"/>
        <v>0</v>
      </c>
      <c r="Z154" s="4">
        <f t="shared" si="45"/>
        <v>0</v>
      </c>
      <c r="AA154" s="4">
        <f t="shared" si="46"/>
        <v>0</v>
      </c>
      <c r="AB154" s="4">
        <f t="shared" si="47"/>
        <v>0</v>
      </c>
      <c r="AC154" s="4">
        <f t="shared" si="48"/>
        <v>0</v>
      </c>
    </row>
    <row r="155" spans="1:29" ht="15.75">
      <c r="A155" s="2">
        <v>1666</v>
      </c>
      <c r="K155" s="4">
        <f t="shared" si="39"/>
        <v>0</v>
      </c>
      <c r="L155" s="4">
        <f t="shared" si="33"/>
        <v>0</v>
      </c>
      <c r="M155" s="4">
        <f t="shared" si="34"/>
        <v>0</v>
      </c>
      <c r="N155" s="4">
        <f t="shared" si="35"/>
        <v>0</v>
      </c>
      <c r="O155" s="4">
        <f t="shared" si="36"/>
        <v>0</v>
      </c>
      <c r="P155" s="4">
        <f t="shared" si="37"/>
        <v>0</v>
      </c>
      <c r="Q155" s="4">
        <f t="shared" si="38"/>
        <v>0</v>
      </c>
      <c r="R155" s="4">
        <f t="shared" si="40"/>
        <v>0</v>
      </c>
      <c r="T155" s="2">
        <f>+'Silver '!D325</f>
        <v>0.26269</v>
      </c>
      <c r="V155" s="4">
        <f t="shared" si="41"/>
        <v>0</v>
      </c>
      <c r="W155" s="4">
        <f t="shared" si="42"/>
        <v>0</v>
      </c>
      <c r="X155" s="4">
        <f t="shared" si="43"/>
        <v>0</v>
      </c>
      <c r="Y155" s="4">
        <f t="shared" si="44"/>
        <v>0</v>
      </c>
      <c r="Z155" s="4">
        <f t="shared" si="45"/>
        <v>0</v>
      </c>
      <c r="AA155" s="4">
        <f t="shared" si="46"/>
        <v>0</v>
      </c>
      <c r="AB155" s="4">
        <f t="shared" si="47"/>
        <v>0</v>
      </c>
      <c r="AC155" s="4">
        <f t="shared" si="48"/>
        <v>0</v>
      </c>
    </row>
    <row r="156" spans="1:29" ht="15.75">
      <c r="A156" s="2">
        <v>1667</v>
      </c>
      <c r="I156" s="23">
        <v>160</v>
      </c>
      <c r="K156" s="4">
        <f t="shared" si="39"/>
        <v>0</v>
      </c>
      <c r="L156" s="4">
        <f t="shared" si="33"/>
        <v>0</v>
      </c>
      <c r="M156" s="4">
        <f t="shared" si="34"/>
        <v>0</v>
      </c>
      <c r="N156" s="4">
        <f t="shared" si="35"/>
        <v>0</v>
      </c>
      <c r="O156" s="4">
        <f t="shared" si="36"/>
        <v>0</v>
      </c>
      <c r="P156" s="4">
        <f t="shared" si="37"/>
        <v>0</v>
      </c>
      <c r="Q156" s="4">
        <f t="shared" si="38"/>
        <v>0</v>
      </c>
      <c r="R156" s="4">
        <f t="shared" si="40"/>
        <v>3.9263803680981595</v>
      </c>
      <c r="T156" s="2">
        <f>+'Silver '!D326</f>
        <v>0.25865</v>
      </c>
      <c r="V156" s="4">
        <f t="shared" si="41"/>
        <v>0</v>
      </c>
      <c r="W156" s="4">
        <f t="shared" si="42"/>
        <v>0</v>
      </c>
      <c r="X156" s="4">
        <f t="shared" si="43"/>
        <v>0</v>
      </c>
      <c r="Y156" s="4">
        <f t="shared" si="44"/>
        <v>0</v>
      </c>
      <c r="Z156" s="4">
        <f t="shared" si="45"/>
        <v>0</v>
      </c>
      <c r="AA156" s="4">
        <f t="shared" si="46"/>
        <v>0</v>
      </c>
      <c r="AB156" s="4">
        <f t="shared" si="47"/>
        <v>0</v>
      </c>
      <c r="AC156" s="4">
        <f t="shared" si="48"/>
        <v>1.015558282208589</v>
      </c>
    </row>
    <row r="157" spans="1:29" ht="15.75">
      <c r="A157" s="2">
        <v>1668</v>
      </c>
      <c r="K157" s="4">
        <f t="shared" si="39"/>
        <v>0</v>
      </c>
      <c r="L157" s="4">
        <f t="shared" si="33"/>
        <v>0</v>
      </c>
      <c r="M157" s="4">
        <f t="shared" si="34"/>
        <v>0</v>
      </c>
      <c r="N157" s="4">
        <f t="shared" si="35"/>
        <v>0</v>
      </c>
      <c r="O157" s="4">
        <f t="shared" si="36"/>
        <v>0</v>
      </c>
      <c r="P157" s="4">
        <f t="shared" si="37"/>
        <v>0</v>
      </c>
      <c r="Q157" s="4">
        <f t="shared" si="38"/>
        <v>0</v>
      </c>
      <c r="R157" s="4">
        <f t="shared" si="40"/>
        <v>0</v>
      </c>
      <c r="T157" s="2">
        <f>+'Silver '!D327</f>
        <v>0.25865</v>
      </c>
      <c r="V157" s="4">
        <f t="shared" si="41"/>
        <v>0</v>
      </c>
      <c r="W157" s="4">
        <f t="shared" si="42"/>
        <v>0</v>
      </c>
      <c r="X157" s="4">
        <f t="shared" si="43"/>
        <v>0</v>
      </c>
      <c r="Y157" s="4">
        <f t="shared" si="44"/>
        <v>0</v>
      </c>
      <c r="Z157" s="4">
        <f t="shared" si="45"/>
        <v>0</v>
      </c>
      <c r="AA157" s="4">
        <f t="shared" si="46"/>
        <v>0</v>
      </c>
      <c r="AB157" s="4">
        <f t="shared" si="47"/>
        <v>0</v>
      </c>
      <c r="AC157" s="4">
        <f t="shared" si="48"/>
        <v>0</v>
      </c>
    </row>
    <row r="158" spans="1:29" ht="15.75">
      <c r="A158" s="2">
        <v>1669</v>
      </c>
      <c r="I158" s="23">
        <v>160</v>
      </c>
      <c r="K158" s="4">
        <f t="shared" si="39"/>
        <v>0</v>
      </c>
      <c r="L158" s="4">
        <f t="shared" si="33"/>
        <v>0</v>
      </c>
      <c r="M158" s="4">
        <f t="shared" si="34"/>
        <v>0</v>
      </c>
      <c r="N158" s="4">
        <f t="shared" si="35"/>
        <v>0</v>
      </c>
      <c r="O158" s="4">
        <f t="shared" si="36"/>
        <v>0</v>
      </c>
      <c r="P158" s="4">
        <f t="shared" si="37"/>
        <v>0</v>
      </c>
      <c r="Q158" s="4">
        <f t="shared" si="38"/>
        <v>0</v>
      </c>
      <c r="R158" s="4">
        <f t="shared" si="40"/>
        <v>3.9263803680981595</v>
      </c>
      <c r="T158" s="2">
        <f>+'Silver '!D328</f>
        <v>0.25865</v>
      </c>
      <c r="V158" s="4">
        <f t="shared" si="41"/>
        <v>0</v>
      </c>
      <c r="W158" s="4">
        <f t="shared" si="42"/>
        <v>0</v>
      </c>
      <c r="X158" s="4">
        <f t="shared" si="43"/>
        <v>0</v>
      </c>
      <c r="Y158" s="4">
        <f t="shared" si="44"/>
        <v>0</v>
      </c>
      <c r="Z158" s="4">
        <f t="shared" si="45"/>
        <v>0</v>
      </c>
      <c r="AA158" s="4">
        <f t="shared" si="46"/>
        <v>0</v>
      </c>
      <c r="AB158" s="4">
        <f t="shared" si="47"/>
        <v>0</v>
      </c>
      <c r="AC158" s="4">
        <f t="shared" si="48"/>
        <v>1.015558282208589</v>
      </c>
    </row>
    <row r="159" spans="1:29" ht="15.75">
      <c r="A159" s="2">
        <v>1670</v>
      </c>
      <c r="D159" s="23">
        <v>810</v>
      </c>
      <c r="I159" s="23">
        <v>160</v>
      </c>
      <c r="K159" s="4">
        <f t="shared" si="39"/>
        <v>0</v>
      </c>
      <c r="L159" s="4">
        <f t="shared" si="33"/>
        <v>0</v>
      </c>
      <c r="M159" s="4">
        <f t="shared" si="34"/>
        <v>1446.4285714285713</v>
      </c>
      <c r="N159" s="4">
        <f t="shared" si="35"/>
        <v>0</v>
      </c>
      <c r="O159" s="4">
        <f t="shared" si="36"/>
        <v>0</v>
      </c>
      <c r="P159" s="4">
        <f t="shared" si="37"/>
        <v>0</v>
      </c>
      <c r="Q159" s="4">
        <f t="shared" si="38"/>
        <v>0</v>
      </c>
      <c r="R159" s="4">
        <f t="shared" si="40"/>
        <v>3.9263803680981595</v>
      </c>
      <c r="T159" s="2">
        <f>+'Silver '!D329</f>
        <v>0.25865</v>
      </c>
      <c r="V159" s="4">
        <f t="shared" si="41"/>
        <v>0</v>
      </c>
      <c r="W159" s="4">
        <f t="shared" si="42"/>
        <v>0</v>
      </c>
      <c r="X159" s="4">
        <f t="shared" si="43"/>
        <v>374.11875</v>
      </c>
      <c r="Y159" s="4">
        <f t="shared" si="44"/>
        <v>0</v>
      </c>
      <c r="Z159" s="4">
        <f t="shared" si="45"/>
        <v>0</v>
      </c>
      <c r="AA159" s="4">
        <f t="shared" si="46"/>
        <v>0</v>
      </c>
      <c r="AB159" s="4">
        <f t="shared" si="47"/>
        <v>0</v>
      </c>
      <c r="AC159" s="4">
        <f t="shared" si="48"/>
        <v>1.015558282208589</v>
      </c>
    </row>
    <row r="160" spans="1:29" ht="15.75">
      <c r="A160" s="2">
        <v>1671</v>
      </c>
      <c r="D160" s="23">
        <v>880</v>
      </c>
      <c r="I160" s="23">
        <v>160</v>
      </c>
      <c r="K160" s="4">
        <f t="shared" si="39"/>
        <v>0</v>
      </c>
      <c r="L160" s="4">
        <f t="shared" si="33"/>
        <v>0</v>
      </c>
      <c r="M160" s="4">
        <f t="shared" si="34"/>
        <v>1571.4285714285713</v>
      </c>
      <c r="N160" s="4">
        <f t="shared" si="35"/>
        <v>0</v>
      </c>
      <c r="O160" s="4">
        <f t="shared" si="36"/>
        <v>0</v>
      </c>
      <c r="P160" s="4">
        <f t="shared" si="37"/>
        <v>0</v>
      </c>
      <c r="Q160" s="4">
        <f t="shared" si="38"/>
        <v>0</v>
      </c>
      <c r="R160" s="4">
        <f t="shared" si="40"/>
        <v>3.9263803680981595</v>
      </c>
      <c r="T160" s="2">
        <f>+'Silver '!D330</f>
        <v>0.25865</v>
      </c>
      <c r="V160" s="4">
        <f t="shared" si="41"/>
        <v>0</v>
      </c>
      <c r="W160" s="4">
        <f t="shared" si="42"/>
        <v>0</v>
      </c>
      <c r="X160" s="4">
        <f t="shared" si="43"/>
        <v>406.45</v>
      </c>
      <c r="Y160" s="4">
        <f t="shared" si="44"/>
        <v>0</v>
      </c>
      <c r="Z160" s="4">
        <f t="shared" si="45"/>
        <v>0</v>
      </c>
      <c r="AA160" s="4">
        <f t="shared" si="46"/>
        <v>0</v>
      </c>
      <c r="AB160" s="4">
        <f t="shared" si="47"/>
        <v>0</v>
      </c>
      <c r="AC160" s="4">
        <f t="shared" si="48"/>
        <v>1.015558282208589</v>
      </c>
    </row>
    <row r="161" spans="1:29" ht="15.75">
      <c r="A161" s="2">
        <v>1672</v>
      </c>
      <c r="I161" s="23">
        <v>160</v>
      </c>
      <c r="K161" s="4">
        <f t="shared" si="39"/>
        <v>0</v>
      </c>
      <c r="L161" s="4">
        <f t="shared" si="33"/>
        <v>0</v>
      </c>
      <c r="M161" s="4">
        <f t="shared" si="34"/>
        <v>0</v>
      </c>
      <c r="N161" s="4">
        <f t="shared" si="35"/>
        <v>0</v>
      </c>
      <c r="O161" s="4">
        <f t="shared" si="36"/>
        <v>0</v>
      </c>
      <c r="P161" s="4">
        <f t="shared" si="37"/>
        <v>0</v>
      </c>
      <c r="Q161" s="4">
        <f t="shared" si="38"/>
        <v>0</v>
      </c>
      <c r="R161" s="4">
        <f t="shared" si="40"/>
        <v>3.9263803680981595</v>
      </c>
      <c r="T161" s="2">
        <f>+'Silver '!D331</f>
        <v>0.25865</v>
      </c>
      <c r="V161" s="4">
        <f t="shared" si="41"/>
        <v>0</v>
      </c>
      <c r="W161" s="4">
        <f t="shared" si="42"/>
        <v>0</v>
      </c>
      <c r="X161" s="4">
        <f t="shared" si="43"/>
        <v>0</v>
      </c>
      <c r="Y161" s="4">
        <f t="shared" si="44"/>
        <v>0</v>
      </c>
      <c r="Z161" s="4">
        <f t="shared" si="45"/>
        <v>0</v>
      </c>
      <c r="AA161" s="4">
        <f t="shared" si="46"/>
        <v>0</v>
      </c>
      <c r="AB161" s="4">
        <f t="shared" si="47"/>
        <v>0</v>
      </c>
      <c r="AC161" s="4">
        <f t="shared" si="48"/>
        <v>1.015558282208589</v>
      </c>
    </row>
    <row r="162" spans="1:29" ht="15.75">
      <c r="A162" s="2">
        <v>1673</v>
      </c>
      <c r="D162" s="23">
        <v>840</v>
      </c>
      <c r="K162" s="4">
        <f t="shared" si="39"/>
        <v>0</v>
      </c>
      <c r="L162" s="4">
        <f t="shared" si="33"/>
        <v>0</v>
      </c>
      <c r="M162" s="4">
        <f t="shared" si="34"/>
        <v>1499.9999999999998</v>
      </c>
      <c r="N162" s="4">
        <f t="shared" si="35"/>
        <v>0</v>
      </c>
      <c r="O162" s="4">
        <f t="shared" si="36"/>
        <v>0</v>
      </c>
      <c r="P162" s="4">
        <f t="shared" si="37"/>
        <v>0</v>
      </c>
      <c r="Q162" s="4">
        <f t="shared" si="38"/>
        <v>0</v>
      </c>
      <c r="R162" s="4">
        <f t="shared" si="40"/>
        <v>0</v>
      </c>
      <c r="T162" s="2">
        <f>+'Silver '!D332</f>
        <v>0.25865</v>
      </c>
      <c r="V162" s="4">
        <f t="shared" si="41"/>
        <v>0</v>
      </c>
      <c r="W162" s="4">
        <f t="shared" si="42"/>
        <v>0</v>
      </c>
      <c r="X162" s="4">
        <f t="shared" si="43"/>
        <v>387.9749999999999</v>
      </c>
      <c r="Y162" s="4">
        <f t="shared" si="44"/>
        <v>0</v>
      </c>
      <c r="Z162" s="4">
        <f t="shared" si="45"/>
        <v>0</v>
      </c>
      <c r="AA162" s="4">
        <f t="shared" si="46"/>
        <v>0</v>
      </c>
      <c r="AB162" s="4">
        <f t="shared" si="47"/>
        <v>0</v>
      </c>
      <c r="AC162" s="4">
        <f t="shared" si="48"/>
        <v>0</v>
      </c>
    </row>
    <row r="163" spans="1:29" ht="15.75">
      <c r="A163" s="2">
        <v>1674</v>
      </c>
      <c r="K163" s="4">
        <f t="shared" si="39"/>
        <v>0</v>
      </c>
      <c r="L163" s="4">
        <f t="shared" si="33"/>
        <v>0</v>
      </c>
      <c r="M163" s="4">
        <f t="shared" si="34"/>
        <v>0</v>
      </c>
      <c r="N163" s="4">
        <f t="shared" si="35"/>
        <v>0</v>
      </c>
      <c r="O163" s="4">
        <f t="shared" si="36"/>
        <v>0</v>
      </c>
      <c r="P163" s="4">
        <f t="shared" si="37"/>
        <v>0</v>
      </c>
      <c r="Q163" s="4">
        <f t="shared" si="38"/>
        <v>0</v>
      </c>
      <c r="R163" s="4">
        <f t="shared" si="40"/>
        <v>0</v>
      </c>
      <c r="T163" s="2">
        <f>+'Silver '!D333</f>
        <v>0.25733</v>
      </c>
      <c r="V163" s="4">
        <f t="shared" si="41"/>
        <v>0</v>
      </c>
      <c r="W163" s="4">
        <f t="shared" si="42"/>
        <v>0</v>
      </c>
      <c r="X163" s="4">
        <f t="shared" si="43"/>
        <v>0</v>
      </c>
      <c r="Y163" s="4">
        <f t="shared" si="44"/>
        <v>0</v>
      </c>
      <c r="Z163" s="4">
        <f t="shared" si="45"/>
        <v>0</v>
      </c>
      <c r="AA163" s="4">
        <f t="shared" si="46"/>
        <v>0</v>
      </c>
      <c r="AB163" s="4">
        <f t="shared" si="47"/>
        <v>0</v>
      </c>
      <c r="AC163" s="4">
        <f t="shared" si="48"/>
        <v>0</v>
      </c>
    </row>
    <row r="164" spans="1:29" ht="15.75">
      <c r="A164" s="2">
        <v>1675</v>
      </c>
      <c r="I164" s="23">
        <v>160</v>
      </c>
      <c r="K164" s="4">
        <f t="shared" si="39"/>
        <v>0</v>
      </c>
      <c r="L164" s="4">
        <f t="shared" si="33"/>
        <v>0</v>
      </c>
      <c r="M164" s="4">
        <f t="shared" si="34"/>
        <v>0</v>
      </c>
      <c r="N164" s="4">
        <f t="shared" si="35"/>
        <v>0</v>
      </c>
      <c r="O164" s="4">
        <f t="shared" si="36"/>
        <v>0</v>
      </c>
      <c r="P164" s="4">
        <f t="shared" si="37"/>
        <v>0</v>
      </c>
      <c r="Q164" s="4">
        <f t="shared" si="38"/>
        <v>0</v>
      </c>
      <c r="R164" s="4">
        <f t="shared" si="40"/>
        <v>3.9263803680981595</v>
      </c>
      <c r="T164" s="2">
        <f>+'Silver '!D334</f>
        <v>0.25473</v>
      </c>
      <c r="V164" s="4">
        <f t="shared" si="41"/>
        <v>0</v>
      </c>
      <c r="W164" s="4">
        <f t="shared" si="42"/>
        <v>0</v>
      </c>
      <c r="X164" s="4">
        <f t="shared" si="43"/>
        <v>0</v>
      </c>
      <c r="Y164" s="4">
        <f t="shared" si="44"/>
        <v>0</v>
      </c>
      <c r="Z164" s="4">
        <f t="shared" si="45"/>
        <v>0</v>
      </c>
      <c r="AA164" s="4">
        <f t="shared" si="46"/>
        <v>0</v>
      </c>
      <c r="AB164" s="4">
        <f t="shared" si="47"/>
        <v>0</v>
      </c>
      <c r="AC164" s="4">
        <f t="shared" si="48"/>
        <v>1.0001668711656442</v>
      </c>
    </row>
    <row r="165" spans="1:29" ht="15.75">
      <c r="A165" s="2">
        <v>1676</v>
      </c>
      <c r="K165" s="4">
        <f t="shared" si="39"/>
        <v>0</v>
      </c>
      <c r="L165" s="4">
        <f t="shared" si="33"/>
        <v>0</v>
      </c>
      <c r="M165" s="4">
        <f t="shared" si="34"/>
        <v>0</v>
      </c>
      <c r="N165" s="4">
        <f t="shared" si="35"/>
        <v>0</v>
      </c>
      <c r="O165" s="4">
        <f t="shared" si="36"/>
        <v>0</v>
      </c>
      <c r="P165" s="4">
        <f t="shared" si="37"/>
        <v>0</v>
      </c>
      <c r="Q165" s="4">
        <f t="shared" si="38"/>
        <v>0</v>
      </c>
      <c r="R165" s="4">
        <f t="shared" si="40"/>
        <v>0</v>
      </c>
      <c r="T165" s="2">
        <f>+'Silver '!D335</f>
        <v>0.24724</v>
      </c>
      <c r="V165" s="4">
        <f t="shared" si="41"/>
        <v>0</v>
      </c>
      <c r="W165" s="4">
        <f t="shared" si="42"/>
        <v>0</v>
      </c>
      <c r="X165" s="4">
        <f t="shared" si="43"/>
        <v>0</v>
      </c>
      <c r="Y165" s="4">
        <f t="shared" si="44"/>
        <v>0</v>
      </c>
      <c r="Z165" s="4">
        <f t="shared" si="45"/>
        <v>0</v>
      </c>
      <c r="AA165" s="4">
        <f t="shared" si="46"/>
        <v>0</v>
      </c>
      <c r="AB165" s="4">
        <f t="shared" si="47"/>
        <v>0</v>
      </c>
      <c r="AC165" s="4">
        <f t="shared" si="48"/>
        <v>0</v>
      </c>
    </row>
    <row r="166" spans="1:29" ht="15.75">
      <c r="A166" s="2">
        <v>1677</v>
      </c>
      <c r="K166" s="4">
        <f t="shared" si="39"/>
        <v>0</v>
      </c>
      <c r="L166" s="4">
        <f t="shared" si="33"/>
        <v>0</v>
      </c>
      <c r="M166" s="4">
        <f t="shared" si="34"/>
        <v>0</v>
      </c>
      <c r="N166" s="4">
        <f t="shared" si="35"/>
        <v>0</v>
      </c>
      <c r="O166" s="4">
        <f t="shared" si="36"/>
        <v>0</v>
      </c>
      <c r="P166" s="4">
        <f t="shared" si="37"/>
        <v>0</v>
      </c>
      <c r="Q166" s="4">
        <f t="shared" si="38"/>
        <v>0</v>
      </c>
      <c r="R166" s="4">
        <f t="shared" si="40"/>
        <v>0</v>
      </c>
      <c r="T166" s="2">
        <f>+'Silver '!D336</f>
        <v>0.24724</v>
      </c>
      <c r="V166" s="4">
        <f t="shared" si="41"/>
        <v>0</v>
      </c>
      <c r="W166" s="4">
        <f t="shared" si="42"/>
        <v>0</v>
      </c>
      <c r="X166" s="4">
        <f t="shared" si="43"/>
        <v>0</v>
      </c>
      <c r="Y166" s="4">
        <f t="shared" si="44"/>
        <v>0</v>
      </c>
      <c r="Z166" s="4">
        <f t="shared" si="45"/>
        <v>0</v>
      </c>
      <c r="AA166" s="4">
        <f t="shared" si="46"/>
        <v>0</v>
      </c>
      <c r="AB166" s="4">
        <f t="shared" si="47"/>
        <v>0</v>
      </c>
      <c r="AC166" s="4">
        <f t="shared" si="48"/>
        <v>0</v>
      </c>
    </row>
    <row r="167" spans="1:29" ht="15.75">
      <c r="A167" s="2">
        <v>1678</v>
      </c>
      <c r="K167" s="4">
        <f t="shared" si="39"/>
        <v>0</v>
      </c>
      <c r="L167" s="4">
        <f t="shared" si="33"/>
        <v>0</v>
      </c>
      <c r="M167" s="4">
        <f t="shared" si="34"/>
        <v>0</v>
      </c>
      <c r="N167" s="4">
        <f t="shared" si="35"/>
        <v>0</v>
      </c>
      <c r="O167" s="4">
        <f t="shared" si="36"/>
        <v>0</v>
      </c>
      <c r="P167" s="4">
        <f t="shared" si="37"/>
        <v>0</v>
      </c>
      <c r="Q167" s="4">
        <f t="shared" si="38"/>
        <v>0</v>
      </c>
      <c r="R167" s="4">
        <f t="shared" si="40"/>
        <v>0</v>
      </c>
      <c r="T167" s="2">
        <f>+'Silver '!D337</f>
        <v>0.24724</v>
      </c>
      <c r="V167" s="4">
        <f t="shared" si="41"/>
        <v>0</v>
      </c>
      <c r="W167" s="4">
        <f t="shared" si="42"/>
        <v>0</v>
      </c>
      <c r="X167" s="4">
        <f t="shared" si="43"/>
        <v>0</v>
      </c>
      <c r="Y167" s="4">
        <f t="shared" si="44"/>
        <v>0</v>
      </c>
      <c r="Z167" s="4">
        <f t="shared" si="45"/>
        <v>0</v>
      </c>
      <c r="AA167" s="4">
        <f t="shared" si="46"/>
        <v>0</v>
      </c>
      <c r="AB167" s="4">
        <f t="shared" si="47"/>
        <v>0</v>
      </c>
      <c r="AC167" s="4">
        <f t="shared" si="48"/>
        <v>0</v>
      </c>
    </row>
    <row r="168" spans="1:29" ht="15.75">
      <c r="A168" s="2">
        <v>1679</v>
      </c>
      <c r="K168" s="4">
        <f t="shared" si="39"/>
        <v>0</v>
      </c>
      <c r="L168" s="4">
        <f t="shared" si="33"/>
        <v>0</v>
      </c>
      <c r="M168" s="4">
        <f t="shared" si="34"/>
        <v>0</v>
      </c>
      <c r="N168" s="4">
        <f t="shared" si="35"/>
        <v>0</v>
      </c>
      <c r="O168" s="4">
        <f t="shared" si="36"/>
        <v>0</v>
      </c>
      <c r="P168" s="4">
        <f t="shared" si="37"/>
        <v>0</v>
      </c>
      <c r="Q168" s="4">
        <f t="shared" si="38"/>
        <v>0</v>
      </c>
      <c r="R168" s="4">
        <f t="shared" si="40"/>
        <v>0</v>
      </c>
      <c r="T168" s="2">
        <f>+'Silver '!D338</f>
        <v>0.24724</v>
      </c>
      <c r="V168" s="4">
        <f t="shared" si="41"/>
        <v>0</v>
      </c>
      <c r="W168" s="4">
        <f t="shared" si="42"/>
        <v>0</v>
      </c>
      <c r="X168" s="4">
        <f t="shared" si="43"/>
        <v>0</v>
      </c>
      <c r="Y168" s="4">
        <f t="shared" si="44"/>
        <v>0</v>
      </c>
      <c r="Z168" s="4">
        <f t="shared" si="45"/>
        <v>0</v>
      </c>
      <c r="AA168" s="4">
        <f t="shared" si="46"/>
        <v>0</v>
      </c>
      <c r="AB168" s="4">
        <f t="shared" si="47"/>
        <v>0</v>
      </c>
      <c r="AC168" s="4">
        <f t="shared" si="48"/>
        <v>0</v>
      </c>
    </row>
    <row r="169" spans="1:29" ht="15.75">
      <c r="A169" s="2">
        <v>1680</v>
      </c>
      <c r="K169" s="4">
        <f t="shared" si="39"/>
        <v>0</v>
      </c>
      <c r="L169" s="4">
        <f t="shared" si="33"/>
        <v>0</v>
      </c>
      <c r="M169" s="4">
        <f t="shared" si="34"/>
        <v>0</v>
      </c>
      <c r="N169" s="4">
        <f t="shared" si="35"/>
        <v>0</v>
      </c>
      <c r="O169" s="4">
        <f t="shared" si="36"/>
        <v>0</v>
      </c>
      <c r="P169" s="4">
        <f t="shared" si="37"/>
        <v>0</v>
      </c>
      <c r="Q169" s="4">
        <f t="shared" si="38"/>
        <v>0</v>
      </c>
      <c r="R169" s="4">
        <f t="shared" si="40"/>
        <v>0</v>
      </c>
      <c r="T169" s="2">
        <f>+'Silver '!D339</f>
        <v>0.24724</v>
      </c>
      <c r="V169" s="4">
        <f t="shared" si="41"/>
        <v>0</v>
      </c>
      <c r="W169" s="4">
        <f t="shared" si="42"/>
        <v>0</v>
      </c>
      <c r="X169" s="4">
        <f t="shared" si="43"/>
        <v>0</v>
      </c>
      <c r="Y169" s="4">
        <f t="shared" si="44"/>
        <v>0</v>
      </c>
      <c r="Z169" s="4">
        <f t="shared" si="45"/>
        <v>0</v>
      </c>
      <c r="AA169" s="4">
        <f t="shared" si="46"/>
        <v>0</v>
      </c>
      <c r="AB169" s="4">
        <f t="shared" si="47"/>
        <v>0</v>
      </c>
      <c r="AC169" s="4">
        <f t="shared" si="48"/>
        <v>0</v>
      </c>
    </row>
    <row r="170" spans="1:29" ht="15.75">
      <c r="A170" s="2">
        <v>1681</v>
      </c>
      <c r="D170" s="23">
        <v>960</v>
      </c>
      <c r="K170" s="4">
        <f t="shared" si="39"/>
        <v>0</v>
      </c>
      <c r="L170" s="4">
        <f t="shared" si="33"/>
        <v>0</v>
      </c>
      <c r="M170" s="4">
        <f t="shared" si="34"/>
        <v>1714.2857142857142</v>
      </c>
      <c r="N170" s="4">
        <f t="shared" si="35"/>
        <v>0</v>
      </c>
      <c r="O170" s="4">
        <f t="shared" si="36"/>
        <v>0</v>
      </c>
      <c r="P170" s="4">
        <f t="shared" si="37"/>
        <v>0</v>
      </c>
      <c r="Q170" s="4">
        <f t="shared" si="38"/>
        <v>0</v>
      </c>
      <c r="R170" s="4">
        <f t="shared" si="40"/>
        <v>0</v>
      </c>
      <c r="T170" s="2">
        <f>+'Silver '!D340</f>
        <v>0.24724</v>
      </c>
      <c r="V170" s="4">
        <f t="shared" si="41"/>
        <v>0</v>
      </c>
      <c r="W170" s="4">
        <f t="shared" si="42"/>
        <v>0</v>
      </c>
      <c r="X170" s="4">
        <f t="shared" si="43"/>
        <v>423.84</v>
      </c>
      <c r="Y170" s="4">
        <f t="shared" si="44"/>
        <v>0</v>
      </c>
      <c r="Z170" s="4">
        <f t="shared" si="45"/>
        <v>0</v>
      </c>
      <c r="AA170" s="4">
        <f t="shared" si="46"/>
        <v>0</v>
      </c>
      <c r="AB170" s="4">
        <f t="shared" si="47"/>
        <v>0</v>
      </c>
      <c r="AC170" s="4">
        <f t="shared" si="48"/>
        <v>0</v>
      </c>
    </row>
    <row r="171" spans="1:29" ht="15.75">
      <c r="A171" s="2">
        <v>1682</v>
      </c>
      <c r="D171" s="23">
        <v>1200</v>
      </c>
      <c r="K171" s="4">
        <f t="shared" si="39"/>
        <v>0</v>
      </c>
      <c r="L171" s="4">
        <f t="shared" si="33"/>
        <v>0</v>
      </c>
      <c r="M171" s="4">
        <f t="shared" si="34"/>
        <v>2142.8571428571427</v>
      </c>
      <c r="N171" s="4">
        <f t="shared" si="35"/>
        <v>0</v>
      </c>
      <c r="O171" s="4">
        <f t="shared" si="36"/>
        <v>0</v>
      </c>
      <c r="P171" s="4">
        <f t="shared" si="37"/>
        <v>0</v>
      </c>
      <c r="Q171" s="4">
        <f t="shared" si="38"/>
        <v>0</v>
      </c>
      <c r="R171" s="4">
        <f t="shared" si="40"/>
        <v>0</v>
      </c>
      <c r="T171" s="2">
        <f>+'Silver '!D341</f>
        <v>0.24724</v>
      </c>
      <c r="V171" s="4">
        <f t="shared" si="41"/>
        <v>0</v>
      </c>
      <c r="W171" s="4">
        <f t="shared" si="42"/>
        <v>0</v>
      </c>
      <c r="X171" s="4">
        <f t="shared" si="43"/>
        <v>529.8</v>
      </c>
      <c r="Y171" s="4">
        <f t="shared" si="44"/>
        <v>0</v>
      </c>
      <c r="Z171" s="4">
        <f t="shared" si="45"/>
        <v>0</v>
      </c>
      <c r="AA171" s="4">
        <f t="shared" si="46"/>
        <v>0</v>
      </c>
      <c r="AB171" s="4">
        <f t="shared" si="47"/>
        <v>0</v>
      </c>
      <c r="AC171" s="4">
        <f t="shared" si="48"/>
        <v>0</v>
      </c>
    </row>
    <row r="172" spans="1:29" ht="15.75">
      <c r="A172" s="2">
        <v>1683</v>
      </c>
      <c r="K172" s="4">
        <f t="shared" si="39"/>
        <v>0</v>
      </c>
      <c r="L172" s="4">
        <f t="shared" si="33"/>
        <v>0</v>
      </c>
      <c r="M172" s="4">
        <f t="shared" si="34"/>
        <v>0</v>
      </c>
      <c r="N172" s="4">
        <f t="shared" si="35"/>
        <v>0</v>
      </c>
      <c r="O172" s="4">
        <f t="shared" si="36"/>
        <v>0</v>
      </c>
      <c r="P172" s="4">
        <f t="shared" si="37"/>
        <v>0</v>
      </c>
      <c r="Q172" s="4">
        <f t="shared" si="38"/>
        <v>0</v>
      </c>
      <c r="R172" s="4">
        <f t="shared" si="40"/>
        <v>0</v>
      </c>
      <c r="T172" s="2">
        <f>+'Silver '!D342</f>
        <v>0.24017</v>
      </c>
      <c r="V172" s="4">
        <f t="shared" si="41"/>
        <v>0</v>
      </c>
      <c r="W172" s="4">
        <f t="shared" si="42"/>
        <v>0</v>
      </c>
      <c r="X172" s="4">
        <f t="shared" si="43"/>
        <v>0</v>
      </c>
      <c r="Y172" s="4">
        <f t="shared" si="44"/>
        <v>0</v>
      </c>
      <c r="Z172" s="4">
        <f t="shared" si="45"/>
        <v>0</v>
      </c>
      <c r="AA172" s="4">
        <f t="shared" si="46"/>
        <v>0</v>
      </c>
      <c r="AB172" s="4">
        <f t="shared" si="47"/>
        <v>0</v>
      </c>
      <c r="AC172" s="4">
        <f t="shared" si="48"/>
        <v>0</v>
      </c>
    </row>
    <row r="173" spans="1:29" ht="15.75">
      <c r="A173" s="2">
        <v>1684</v>
      </c>
      <c r="K173" s="4">
        <f t="shared" si="39"/>
        <v>0</v>
      </c>
      <c r="L173" s="4">
        <f t="shared" si="33"/>
        <v>0</v>
      </c>
      <c r="M173" s="4">
        <f t="shared" si="34"/>
        <v>0</v>
      </c>
      <c r="N173" s="4">
        <f t="shared" si="35"/>
        <v>0</v>
      </c>
      <c r="O173" s="4">
        <f t="shared" si="36"/>
        <v>0</v>
      </c>
      <c r="P173" s="4">
        <f t="shared" si="37"/>
        <v>0</v>
      </c>
      <c r="Q173" s="4">
        <f t="shared" si="38"/>
        <v>0</v>
      </c>
      <c r="R173" s="4">
        <f t="shared" si="40"/>
        <v>0</v>
      </c>
      <c r="T173" s="2">
        <f>+'Silver '!D343</f>
        <v>0.24017</v>
      </c>
      <c r="V173" s="4">
        <f t="shared" si="41"/>
        <v>0</v>
      </c>
      <c r="W173" s="4">
        <f t="shared" si="42"/>
        <v>0</v>
      </c>
      <c r="X173" s="4">
        <f t="shared" si="43"/>
        <v>0</v>
      </c>
      <c r="Y173" s="4">
        <f t="shared" si="44"/>
        <v>0</v>
      </c>
      <c r="Z173" s="4">
        <f t="shared" si="45"/>
        <v>0</v>
      </c>
      <c r="AA173" s="4">
        <f t="shared" si="46"/>
        <v>0</v>
      </c>
      <c r="AB173" s="4">
        <f t="shared" si="47"/>
        <v>0</v>
      </c>
      <c r="AC173" s="4">
        <f t="shared" si="48"/>
        <v>0</v>
      </c>
    </row>
    <row r="174" spans="1:29" ht="15.75">
      <c r="A174" s="2">
        <v>1685</v>
      </c>
      <c r="K174" s="4">
        <f t="shared" si="39"/>
        <v>0</v>
      </c>
      <c r="L174" s="4">
        <f t="shared" si="33"/>
        <v>0</v>
      </c>
      <c r="M174" s="4">
        <f t="shared" si="34"/>
        <v>0</v>
      </c>
      <c r="N174" s="4">
        <f t="shared" si="35"/>
        <v>0</v>
      </c>
      <c r="O174" s="4">
        <f t="shared" si="36"/>
        <v>0</v>
      </c>
      <c r="P174" s="4">
        <f t="shared" si="37"/>
        <v>0</v>
      </c>
      <c r="Q174" s="4">
        <f t="shared" si="38"/>
        <v>0</v>
      </c>
      <c r="R174" s="4">
        <f t="shared" si="40"/>
        <v>0</v>
      </c>
      <c r="T174" s="2">
        <f>+'Silver '!D344</f>
        <v>0.24017</v>
      </c>
      <c r="V174" s="4">
        <f t="shared" si="41"/>
        <v>0</v>
      </c>
      <c r="W174" s="4">
        <f t="shared" si="42"/>
        <v>0</v>
      </c>
      <c r="X174" s="4">
        <f t="shared" si="43"/>
        <v>0</v>
      </c>
      <c r="Y174" s="4">
        <f t="shared" si="44"/>
        <v>0</v>
      </c>
      <c r="Z174" s="4">
        <f t="shared" si="45"/>
        <v>0</v>
      </c>
      <c r="AA174" s="4">
        <f t="shared" si="46"/>
        <v>0</v>
      </c>
      <c r="AB174" s="4">
        <f t="shared" si="47"/>
        <v>0</v>
      </c>
      <c r="AC174" s="4">
        <f t="shared" si="48"/>
        <v>0</v>
      </c>
    </row>
    <row r="175" spans="1:29" ht="15.75">
      <c r="A175" s="2">
        <v>1686</v>
      </c>
      <c r="K175" s="4">
        <f t="shared" si="39"/>
        <v>0</v>
      </c>
      <c r="L175" s="4">
        <f t="shared" si="33"/>
        <v>0</v>
      </c>
      <c r="M175" s="4">
        <f t="shared" si="34"/>
        <v>0</v>
      </c>
      <c r="N175" s="4">
        <f t="shared" si="35"/>
        <v>0</v>
      </c>
      <c r="O175" s="4">
        <f t="shared" si="36"/>
        <v>0</v>
      </c>
      <c r="P175" s="4">
        <f t="shared" si="37"/>
        <v>0</v>
      </c>
      <c r="Q175" s="4">
        <f t="shared" si="38"/>
        <v>0</v>
      </c>
      <c r="R175" s="4">
        <f t="shared" si="40"/>
        <v>0</v>
      </c>
      <c r="T175" s="2">
        <f>+'Silver '!D345</f>
        <v>0.24017</v>
      </c>
      <c r="V175" s="4">
        <f t="shared" si="41"/>
        <v>0</v>
      </c>
      <c r="W175" s="4">
        <f t="shared" si="42"/>
        <v>0</v>
      </c>
      <c r="X175" s="4">
        <f t="shared" si="43"/>
        <v>0</v>
      </c>
      <c r="Y175" s="4">
        <f t="shared" si="44"/>
        <v>0</v>
      </c>
      <c r="Z175" s="4">
        <f t="shared" si="45"/>
        <v>0</v>
      </c>
      <c r="AA175" s="4">
        <f t="shared" si="46"/>
        <v>0</v>
      </c>
      <c r="AB175" s="4">
        <f t="shared" si="47"/>
        <v>0</v>
      </c>
      <c r="AC175" s="4">
        <f t="shared" si="48"/>
        <v>0</v>
      </c>
    </row>
    <row r="176" spans="1:29" ht="15.75">
      <c r="A176" s="2">
        <v>1687</v>
      </c>
      <c r="K176" s="4">
        <f t="shared" si="39"/>
        <v>0</v>
      </c>
      <c r="L176" s="4">
        <f t="shared" si="33"/>
        <v>0</v>
      </c>
      <c r="M176" s="4">
        <f t="shared" si="34"/>
        <v>0</v>
      </c>
      <c r="N176" s="4">
        <f t="shared" si="35"/>
        <v>0</v>
      </c>
      <c r="O176" s="4">
        <f t="shared" si="36"/>
        <v>0</v>
      </c>
      <c r="P176" s="4">
        <f t="shared" si="37"/>
        <v>0</v>
      </c>
      <c r="Q176" s="4">
        <f t="shared" si="38"/>
        <v>0</v>
      </c>
      <c r="R176" s="4">
        <f t="shared" si="40"/>
        <v>0</v>
      </c>
      <c r="T176" s="2">
        <f>+'Silver '!D346</f>
        <v>0.24017</v>
      </c>
      <c r="V176" s="4">
        <f t="shared" si="41"/>
        <v>0</v>
      </c>
      <c r="W176" s="4">
        <f t="shared" si="42"/>
        <v>0</v>
      </c>
      <c r="X176" s="4">
        <f t="shared" si="43"/>
        <v>0</v>
      </c>
      <c r="Y176" s="4">
        <f t="shared" si="44"/>
        <v>0</v>
      </c>
      <c r="Z176" s="4">
        <f t="shared" si="45"/>
        <v>0</v>
      </c>
      <c r="AA176" s="4">
        <f t="shared" si="46"/>
        <v>0</v>
      </c>
      <c r="AB176" s="4">
        <f t="shared" si="47"/>
        <v>0</v>
      </c>
      <c r="AC176" s="4">
        <f t="shared" si="48"/>
        <v>0</v>
      </c>
    </row>
    <row r="177" spans="1:29" ht="15.75">
      <c r="A177" s="2">
        <v>1688</v>
      </c>
      <c r="K177" s="4">
        <f t="shared" si="39"/>
        <v>0</v>
      </c>
      <c r="L177" s="4">
        <f t="shared" si="33"/>
        <v>0</v>
      </c>
      <c r="M177" s="4">
        <f t="shared" si="34"/>
        <v>0</v>
      </c>
      <c r="N177" s="4">
        <f t="shared" si="35"/>
        <v>0</v>
      </c>
      <c r="O177" s="4">
        <f t="shared" si="36"/>
        <v>0</v>
      </c>
      <c r="P177" s="4">
        <f t="shared" si="37"/>
        <v>0</v>
      </c>
      <c r="Q177" s="4">
        <f t="shared" si="38"/>
        <v>0</v>
      </c>
      <c r="R177" s="4">
        <f t="shared" si="40"/>
        <v>0</v>
      </c>
      <c r="T177" s="2">
        <f>+'Silver '!D347</f>
        <v>0.24017</v>
      </c>
      <c r="V177" s="4">
        <f t="shared" si="41"/>
        <v>0</v>
      </c>
      <c r="W177" s="4">
        <f t="shared" si="42"/>
        <v>0</v>
      </c>
      <c r="X177" s="4">
        <f t="shared" si="43"/>
        <v>0</v>
      </c>
      <c r="Y177" s="4">
        <f t="shared" si="44"/>
        <v>0</v>
      </c>
      <c r="Z177" s="4">
        <f t="shared" si="45"/>
        <v>0</v>
      </c>
      <c r="AA177" s="4">
        <f t="shared" si="46"/>
        <v>0</v>
      </c>
      <c r="AB177" s="4">
        <f t="shared" si="47"/>
        <v>0</v>
      </c>
      <c r="AC177" s="4">
        <f t="shared" si="48"/>
        <v>0</v>
      </c>
    </row>
    <row r="178" spans="1:29" ht="15.75">
      <c r="A178" s="2">
        <v>1689</v>
      </c>
      <c r="K178" s="4">
        <f t="shared" si="39"/>
        <v>0</v>
      </c>
      <c r="L178" s="4">
        <f t="shared" si="33"/>
        <v>0</v>
      </c>
      <c r="M178" s="4">
        <f t="shared" si="34"/>
        <v>0</v>
      </c>
      <c r="N178" s="4">
        <f t="shared" si="35"/>
        <v>0</v>
      </c>
      <c r="O178" s="4">
        <f t="shared" si="36"/>
        <v>0</v>
      </c>
      <c r="P178" s="4">
        <f t="shared" si="37"/>
        <v>0</v>
      </c>
      <c r="Q178" s="4">
        <f t="shared" si="38"/>
        <v>0</v>
      </c>
      <c r="R178" s="4">
        <f t="shared" si="40"/>
        <v>0</v>
      </c>
      <c r="T178" s="2">
        <f>+'Silver '!D348</f>
        <v>0.24017</v>
      </c>
      <c r="V178" s="4">
        <f t="shared" si="41"/>
        <v>0</v>
      </c>
      <c r="W178" s="4">
        <f t="shared" si="42"/>
        <v>0</v>
      </c>
      <c r="X178" s="4">
        <f t="shared" si="43"/>
        <v>0</v>
      </c>
      <c r="Y178" s="4">
        <f t="shared" si="44"/>
        <v>0</v>
      </c>
      <c r="Z178" s="4">
        <f t="shared" si="45"/>
        <v>0</v>
      </c>
      <c r="AA178" s="4">
        <f t="shared" si="46"/>
        <v>0</v>
      </c>
      <c r="AB178" s="4">
        <f t="shared" si="47"/>
        <v>0</v>
      </c>
      <c r="AC178" s="4">
        <f t="shared" si="48"/>
        <v>0</v>
      </c>
    </row>
    <row r="179" spans="1:29" ht="15.75">
      <c r="A179" s="2">
        <v>1690</v>
      </c>
      <c r="K179" s="4">
        <f t="shared" si="39"/>
        <v>0</v>
      </c>
      <c r="L179" s="4">
        <f t="shared" si="33"/>
        <v>0</v>
      </c>
      <c r="M179" s="4">
        <f t="shared" si="34"/>
        <v>0</v>
      </c>
      <c r="N179" s="4">
        <f t="shared" si="35"/>
        <v>0</v>
      </c>
      <c r="O179" s="4">
        <f t="shared" si="36"/>
        <v>0</v>
      </c>
      <c r="P179" s="4">
        <f t="shared" si="37"/>
        <v>0</v>
      </c>
      <c r="Q179" s="4">
        <f t="shared" si="38"/>
        <v>0</v>
      </c>
      <c r="R179" s="4">
        <f t="shared" si="40"/>
        <v>0</v>
      </c>
      <c r="T179" s="2">
        <f>+'Silver '!D349</f>
        <v>0.24017</v>
      </c>
      <c r="V179" s="4">
        <f t="shared" si="41"/>
        <v>0</v>
      </c>
      <c r="W179" s="4">
        <f t="shared" si="42"/>
        <v>0</v>
      </c>
      <c r="X179" s="4">
        <f t="shared" si="43"/>
        <v>0</v>
      </c>
      <c r="Y179" s="4">
        <f t="shared" si="44"/>
        <v>0</v>
      </c>
      <c r="Z179" s="4">
        <f t="shared" si="45"/>
        <v>0</v>
      </c>
      <c r="AA179" s="4">
        <f t="shared" si="46"/>
        <v>0</v>
      </c>
      <c r="AB179" s="4">
        <f t="shared" si="47"/>
        <v>0</v>
      </c>
      <c r="AC179" s="4">
        <f t="shared" si="48"/>
        <v>0</v>
      </c>
    </row>
    <row r="180" spans="1:29" ht="15.75">
      <c r="A180" s="2">
        <v>1691</v>
      </c>
      <c r="K180" s="4">
        <f t="shared" si="39"/>
        <v>0</v>
      </c>
      <c r="L180" s="4">
        <f t="shared" si="33"/>
        <v>0</v>
      </c>
      <c r="M180" s="4">
        <f t="shared" si="34"/>
        <v>0</v>
      </c>
      <c r="N180" s="4">
        <f t="shared" si="35"/>
        <v>0</v>
      </c>
      <c r="O180" s="4">
        <f t="shared" si="36"/>
        <v>0</v>
      </c>
      <c r="P180" s="4">
        <f t="shared" si="37"/>
        <v>0</v>
      </c>
      <c r="Q180" s="4">
        <f t="shared" si="38"/>
        <v>0</v>
      </c>
      <c r="R180" s="4">
        <f>+I180/46.25</f>
        <v>0</v>
      </c>
      <c r="T180" s="2">
        <f>+'Silver '!D350</f>
        <v>0.21015</v>
      </c>
      <c r="V180" s="4">
        <f t="shared" si="41"/>
        <v>0</v>
      </c>
      <c r="W180" s="4">
        <f t="shared" si="42"/>
        <v>0</v>
      </c>
      <c r="X180" s="4">
        <f t="shared" si="43"/>
        <v>0</v>
      </c>
      <c r="Y180" s="4">
        <f t="shared" si="44"/>
        <v>0</v>
      </c>
      <c r="Z180" s="4">
        <f t="shared" si="45"/>
        <v>0</v>
      </c>
      <c r="AA180" s="4">
        <f t="shared" si="46"/>
        <v>0</v>
      </c>
      <c r="AB180" s="4">
        <f t="shared" si="47"/>
        <v>0</v>
      </c>
      <c r="AC180" s="4">
        <f t="shared" si="48"/>
        <v>0</v>
      </c>
    </row>
    <row r="181" spans="1:29" ht="15.75">
      <c r="A181" s="2">
        <v>1692</v>
      </c>
      <c r="K181" s="4">
        <f t="shared" si="39"/>
        <v>0</v>
      </c>
      <c r="L181" s="4">
        <f t="shared" si="33"/>
        <v>0</v>
      </c>
      <c r="M181" s="4">
        <f t="shared" si="34"/>
        <v>0</v>
      </c>
      <c r="N181" s="4">
        <f t="shared" si="35"/>
        <v>0</v>
      </c>
      <c r="O181" s="4">
        <f t="shared" si="36"/>
        <v>0</v>
      </c>
      <c r="P181" s="4">
        <f t="shared" si="37"/>
        <v>0</v>
      </c>
      <c r="Q181" s="4">
        <f t="shared" si="38"/>
        <v>0</v>
      </c>
      <c r="R181" s="4">
        <f aca="true" t="shared" si="49" ref="R181:R241">+I181/46.25</f>
        <v>0</v>
      </c>
      <c r="T181" s="2">
        <f>+'Silver '!D351</f>
        <v>0.21015</v>
      </c>
      <c r="V181" s="4">
        <f t="shared" si="41"/>
        <v>0</v>
      </c>
      <c r="W181" s="4">
        <f t="shared" si="42"/>
        <v>0</v>
      </c>
      <c r="X181" s="4">
        <f t="shared" si="43"/>
        <v>0</v>
      </c>
      <c r="Y181" s="4">
        <f t="shared" si="44"/>
        <v>0</v>
      </c>
      <c r="Z181" s="4">
        <f t="shared" si="45"/>
        <v>0</v>
      </c>
      <c r="AA181" s="4">
        <f t="shared" si="46"/>
        <v>0</v>
      </c>
      <c r="AB181" s="4">
        <f t="shared" si="47"/>
        <v>0</v>
      </c>
      <c r="AC181" s="4">
        <f t="shared" si="48"/>
        <v>0</v>
      </c>
    </row>
    <row r="182" spans="1:29" ht="15.75">
      <c r="A182" s="2">
        <v>1693</v>
      </c>
      <c r="K182" s="4">
        <f t="shared" si="39"/>
        <v>0</v>
      </c>
      <c r="L182" s="4">
        <f t="shared" si="33"/>
        <v>0</v>
      </c>
      <c r="M182" s="4">
        <f t="shared" si="34"/>
        <v>0</v>
      </c>
      <c r="N182" s="4">
        <f t="shared" si="35"/>
        <v>0</v>
      </c>
      <c r="O182" s="4">
        <f t="shared" si="36"/>
        <v>0</v>
      </c>
      <c r="P182" s="4">
        <f t="shared" si="37"/>
        <v>0</v>
      </c>
      <c r="Q182" s="4">
        <f t="shared" si="38"/>
        <v>0</v>
      </c>
      <c r="R182" s="4">
        <f t="shared" si="49"/>
        <v>0</v>
      </c>
      <c r="T182" s="2">
        <f>+'Silver '!D352</f>
        <v>0.21015</v>
      </c>
      <c r="V182" s="4">
        <f t="shared" si="41"/>
        <v>0</v>
      </c>
      <c r="W182" s="4">
        <f t="shared" si="42"/>
        <v>0</v>
      </c>
      <c r="X182" s="4">
        <f t="shared" si="43"/>
        <v>0</v>
      </c>
      <c r="Y182" s="4">
        <f t="shared" si="44"/>
        <v>0</v>
      </c>
      <c r="Z182" s="4">
        <f t="shared" si="45"/>
        <v>0</v>
      </c>
      <c r="AA182" s="4">
        <f t="shared" si="46"/>
        <v>0</v>
      </c>
      <c r="AB182" s="4">
        <f t="shared" si="47"/>
        <v>0</v>
      </c>
      <c r="AC182" s="4">
        <f t="shared" si="48"/>
        <v>0</v>
      </c>
    </row>
    <row r="183" spans="1:29" ht="15.75">
      <c r="A183" s="2">
        <v>1694</v>
      </c>
      <c r="K183" s="4">
        <f t="shared" si="39"/>
        <v>0</v>
      </c>
      <c r="L183" s="4">
        <f t="shared" si="33"/>
        <v>0</v>
      </c>
      <c r="M183" s="4">
        <f t="shared" si="34"/>
        <v>0</v>
      </c>
      <c r="N183" s="4">
        <f t="shared" si="35"/>
        <v>0</v>
      </c>
      <c r="O183" s="4">
        <f t="shared" si="36"/>
        <v>0</v>
      </c>
      <c r="P183" s="4">
        <f t="shared" si="37"/>
        <v>0</v>
      </c>
      <c r="Q183" s="4">
        <f t="shared" si="38"/>
        <v>0</v>
      </c>
      <c r="R183" s="4">
        <f t="shared" si="49"/>
        <v>0</v>
      </c>
      <c r="T183" s="2">
        <f>+'Silver '!D353</f>
        <v>0.21015</v>
      </c>
      <c r="V183" s="4">
        <f t="shared" si="41"/>
        <v>0</v>
      </c>
      <c r="W183" s="4">
        <f t="shared" si="42"/>
        <v>0</v>
      </c>
      <c r="X183" s="4">
        <f t="shared" si="43"/>
        <v>0</v>
      </c>
      <c r="Y183" s="4">
        <f t="shared" si="44"/>
        <v>0</v>
      </c>
      <c r="Z183" s="4">
        <f t="shared" si="45"/>
        <v>0</v>
      </c>
      <c r="AA183" s="4">
        <f t="shared" si="46"/>
        <v>0</v>
      </c>
      <c r="AB183" s="4">
        <f t="shared" si="47"/>
        <v>0</v>
      </c>
      <c r="AC183" s="4">
        <f t="shared" si="48"/>
        <v>0</v>
      </c>
    </row>
    <row r="184" spans="1:29" ht="15.75">
      <c r="A184" s="2">
        <v>1695</v>
      </c>
      <c r="K184" s="4">
        <f t="shared" si="39"/>
        <v>0</v>
      </c>
      <c r="L184" s="4">
        <f t="shared" si="33"/>
        <v>0</v>
      </c>
      <c r="M184" s="4">
        <f t="shared" si="34"/>
        <v>0</v>
      </c>
      <c r="N184" s="4">
        <f t="shared" si="35"/>
        <v>0</v>
      </c>
      <c r="O184" s="4">
        <f t="shared" si="36"/>
        <v>0</v>
      </c>
      <c r="P184" s="4">
        <f t="shared" si="37"/>
        <v>0</v>
      </c>
      <c r="Q184" s="4">
        <f t="shared" si="38"/>
        <v>0</v>
      </c>
      <c r="R184" s="4">
        <f t="shared" si="49"/>
        <v>0</v>
      </c>
      <c r="T184" s="2">
        <f>+'Silver '!D354</f>
        <v>0.21015</v>
      </c>
      <c r="V184" s="4">
        <f t="shared" si="41"/>
        <v>0</v>
      </c>
      <c r="W184" s="4">
        <f t="shared" si="42"/>
        <v>0</v>
      </c>
      <c r="X184" s="4">
        <f t="shared" si="43"/>
        <v>0</v>
      </c>
      <c r="Y184" s="4">
        <f t="shared" si="44"/>
        <v>0</v>
      </c>
      <c r="Z184" s="4">
        <f t="shared" si="45"/>
        <v>0</v>
      </c>
      <c r="AA184" s="4">
        <f t="shared" si="46"/>
        <v>0</v>
      </c>
      <c r="AB184" s="4">
        <f t="shared" si="47"/>
        <v>0</v>
      </c>
      <c r="AC184" s="4">
        <f t="shared" si="48"/>
        <v>0</v>
      </c>
    </row>
    <row r="185" spans="1:29" ht="15.75">
      <c r="A185" s="2">
        <v>1696</v>
      </c>
      <c r="K185" s="4">
        <f t="shared" si="39"/>
        <v>0</v>
      </c>
      <c r="L185" s="4">
        <f t="shared" si="33"/>
        <v>0</v>
      </c>
      <c r="M185" s="4">
        <f t="shared" si="34"/>
        <v>0</v>
      </c>
      <c r="N185" s="4">
        <f t="shared" si="35"/>
        <v>0</v>
      </c>
      <c r="O185" s="4">
        <f t="shared" si="36"/>
        <v>0</v>
      </c>
      <c r="P185" s="4">
        <f t="shared" si="37"/>
        <v>0</v>
      </c>
      <c r="Q185" s="4">
        <f t="shared" si="38"/>
        <v>0</v>
      </c>
      <c r="R185" s="4">
        <f t="shared" si="49"/>
        <v>0</v>
      </c>
      <c r="T185" s="2">
        <f>+'Silver '!D355</f>
        <v>0.21015</v>
      </c>
      <c r="V185" s="4">
        <f t="shared" si="41"/>
        <v>0</v>
      </c>
      <c r="W185" s="4">
        <f t="shared" si="42"/>
        <v>0</v>
      </c>
      <c r="X185" s="4">
        <f t="shared" si="43"/>
        <v>0</v>
      </c>
      <c r="Y185" s="4">
        <f t="shared" si="44"/>
        <v>0</v>
      </c>
      <c r="Z185" s="4">
        <f t="shared" si="45"/>
        <v>0</v>
      </c>
      <c r="AA185" s="4">
        <f t="shared" si="46"/>
        <v>0</v>
      </c>
      <c r="AB185" s="4">
        <f t="shared" si="47"/>
        <v>0</v>
      </c>
      <c r="AC185" s="4">
        <f t="shared" si="48"/>
        <v>0</v>
      </c>
    </row>
    <row r="186" spans="1:29" ht="15.75">
      <c r="A186" s="2">
        <v>1697</v>
      </c>
      <c r="K186" s="4">
        <f t="shared" si="39"/>
        <v>0</v>
      </c>
      <c r="L186" s="4">
        <f t="shared" si="33"/>
        <v>0</v>
      </c>
      <c r="M186" s="4">
        <f t="shared" si="34"/>
        <v>0</v>
      </c>
      <c r="N186" s="4">
        <f t="shared" si="35"/>
        <v>0</v>
      </c>
      <c r="O186" s="4">
        <f t="shared" si="36"/>
        <v>0</v>
      </c>
      <c r="P186" s="4">
        <f t="shared" si="37"/>
        <v>0</v>
      </c>
      <c r="Q186" s="4">
        <f t="shared" si="38"/>
        <v>0</v>
      </c>
      <c r="R186" s="4">
        <f t="shared" si="49"/>
        <v>0</v>
      </c>
      <c r="T186" s="2">
        <f>+'Silver '!D356</f>
        <v>0.21015</v>
      </c>
      <c r="V186" s="4">
        <f t="shared" si="41"/>
        <v>0</v>
      </c>
      <c r="W186" s="4">
        <f t="shared" si="42"/>
        <v>0</v>
      </c>
      <c r="X186" s="4">
        <f t="shared" si="43"/>
        <v>0</v>
      </c>
      <c r="Y186" s="4">
        <f t="shared" si="44"/>
        <v>0</v>
      </c>
      <c r="Z186" s="4">
        <f t="shared" si="45"/>
        <v>0</v>
      </c>
      <c r="AA186" s="4">
        <f t="shared" si="46"/>
        <v>0</v>
      </c>
      <c r="AB186" s="4">
        <f t="shared" si="47"/>
        <v>0</v>
      </c>
      <c r="AC186" s="4">
        <f t="shared" si="48"/>
        <v>0</v>
      </c>
    </row>
    <row r="187" spans="1:29" ht="15.75">
      <c r="A187" s="2">
        <v>1698</v>
      </c>
      <c r="K187" s="4">
        <f t="shared" si="39"/>
        <v>0</v>
      </c>
      <c r="L187" s="4">
        <f t="shared" si="33"/>
        <v>0</v>
      </c>
      <c r="M187" s="4">
        <f t="shared" si="34"/>
        <v>0</v>
      </c>
      <c r="N187" s="4">
        <f t="shared" si="35"/>
        <v>0</v>
      </c>
      <c r="O187" s="4">
        <f t="shared" si="36"/>
        <v>0</v>
      </c>
      <c r="P187" s="4">
        <f t="shared" si="37"/>
        <v>0</v>
      </c>
      <c r="Q187" s="4">
        <f t="shared" si="38"/>
        <v>0</v>
      </c>
      <c r="R187" s="4">
        <f t="shared" si="49"/>
        <v>0</v>
      </c>
      <c r="T187" s="2">
        <f>+'Silver '!D357</f>
        <v>0.21015</v>
      </c>
      <c r="V187" s="4">
        <f t="shared" si="41"/>
        <v>0</v>
      </c>
      <c r="W187" s="4">
        <f t="shared" si="42"/>
        <v>0</v>
      </c>
      <c r="X187" s="4">
        <f t="shared" si="43"/>
        <v>0</v>
      </c>
      <c r="Y187" s="4">
        <f t="shared" si="44"/>
        <v>0</v>
      </c>
      <c r="Z187" s="4">
        <f t="shared" si="45"/>
        <v>0</v>
      </c>
      <c r="AA187" s="4">
        <f t="shared" si="46"/>
        <v>0</v>
      </c>
      <c r="AB187" s="4">
        <f t="shared" si="47"/>
        <v>0</v>
      </c>
      <c r="AC187" s="4">
        <f t="shared" si="48"/>
        <v>0</v>
      </c>
    </row>
    <row r="188" spans="1:29" ht="15.75">
      <c r="A188" s="2">
        <v>1699</v>
      </c>
      <c r="K188" s="4">
        <f t="shared" si="39"/>
        <v>0</v>
      </c>
      <c r="L188" s="4">
        <f t="shared" si="33"/>
        <v>0</v>
      </c>
      <c r="M188" s="4">
        <f t="shared" si="34"/>
        <v>0</v>
      </c>
      <c r="N188" s="4">
        <f t="shared" si="35"/>
        <v>0</v>
      </c>
      <c r="O188" s="4">
        <f t="shared" si="36"/>
        <v>0</v>
      </c>
      <c r="P188" s="4">
        <f t="shared" si="37"/>
        <v>0</v>
      </c>
      <c r="Q188" s="4">
        <f t="shared" si="38"/>
        <v>0</v>
      </c>
      <c r="R188" s="4">
        <f t="shared" si="49"/>
        <v>0</v>
      </c>
      <c r="T188" s="2">
        <f>+'Silver '!D358</f>
        <v>0.21015</v>
      </c>
      <c r="V188" s="4">
        <f t="shared" si="41"/>
        <v>0</v>
      </c>
      <c r="W188" s="4">
        <f t="shared" si="42"/>
        <v>0</v>
      </c>
      <c r="X188" s="4">
        <f t="shared" si="43"/>
        <v>0</v>
      </c>
      <c r="Y188" s="4">
        <f t="shared" si="44"/>
        <v>0</v>
      </c>
      <c r="Z188" s="4">
        <f t="shared" si="45"/>
        <v>0</v>
      </c>
      <c r="AA188" s="4">
        <f t="shared" si="46"/>
        <v>0</v>
      </c>
      <c r="AB188" s="4">
        <f t="shared" si="47"/>
        <v>0</v>
      </c>
      <c r="AC188" s="4">
        <f t="shared" si="48"/>
        <v>0</v>
      </c>
    </row>
    <row r="189" spans="1:29" ht="15.75">
      <c r="A189" s="2">
        <v>1700</v>
      </c>
      <c r="K189" s="4">
        <f t="shared" si="39"/>
        <v>0</v>
      </c>
      <c r="L189" s="4">
        <f t="shared" si="33"/>
        <v>0</v>
      </c>
      <c r="M189" s="4">
        <f t="shared" si="34"/>
        <v>0</v>
      </c>
      <c r="N189" s="4">
        <f t="shared" si="35"/>
        <v>0</v>
      </c>
      <c r="O189" s="4">
        <f t="shared" si="36"/>
        <v>0</v>
      </c>
      <c r="P189" s="4">
        <f t="shared" si="37"/>
        <v>0</v>
      </c>
      <c r="Q189" s="4">
        <f t="shared" si="38"/>
        <v>0</v>
      </c>
      <c r="R189" s="4">
        <f t="shared" si="49"/>
        <v>0</v>
      </c>
      <c r="T189" s="2">
        <f>+'Silver '!D359</f>
        <v>0.21015</v>
      </c>
      <c r="V189" s="4">
        <f t="shared" si="41"/>
        <v>0</v>
      </c>
      <c r="W189" s="4">
        <f t="shared" si="42"/>
        <v>0</v>
      </c>
      <c r="X189" s="4">
        <f t="shared" si="43"/>
        <v>0</v>
      </c>
      <c r="Y189" s="4">
        <f t="shared" si="44"/>
        <v>0</v>
      </c>
      <c r="Z189" s="4">
        <f t="shared" si="45"/>
        <v>0</v>
      </c>
      <c r="AA189" s="4">
        <f t="shared" si="46"/>
        <v>0</v>
      </c>
      <c r="AB189" s="4">
        <f t="shared" si="47"/>
        <v>0</v>
      </c>
      <c r="AC189" s="4">
        <f t="shared" si="48"/>
        <v>0</v>
      </c>
    </row>
    <row r="190" spans="1:29" ht="15.75">
      <c r="A190" s="2">
        <v>1701</v>
      </c>
      <c r="K190" s="4">
        <f t="shared" si="39"/>
        <v>0</v>
      </c>
      <c r="L190" s="4">
        <f t="shared" si="33"/>
        <v>0</v>
      </c>
      <c r="M190" s="4">
        <f t="shared" si="34"/>
        <v>0</v>
      </c>
      <c r="N190" s="4">
        <f t="shared" si="35"/>
        <v>0</v>
      </c>
      <c r="O190" s="4">
        <f t="shared" si="36"/>
        <v>0</v>
      </c>
      <c r="P190" s="4">
        <f t="shared" si="37"/>
        <v>0</v>
      </c>
      <c r="Q190" s="4">
        <f t="shared" si="38"/>
        <v>0</v>
      </c>
      <c r="R190" s="4">
        <f t="shared" si="49"/>
        <v>0</v>
      </c>
      <c r="T190" s="2">
        <f>+'Silver '!D360</f>
        <v>0.21015</v>
      </c>
      <c r="V190" s="4">
        <f t="shared" si="41"/>
        <v>0</v>
      </c>
      <c r="W190" s="4">
        <f t="shared" si="42"/>
        <v>0</v>
      </c>
      <c r="X190" s="4">
        <f t="shared" si="43"/>
        <v>0</v>
      </c>
      <c r="Y190" s="4">
        <f t="shared" si="44"/>
        <v>0</v>
      </c>
      <c r="Z190" s="4">
        <f t="shared" si="45"/>
        <v>0</v>
      </c>
      <c r="AA190" s="4">
        <f t="shared" si="46"/>
        <v>0</v>
      </c>
      <c r="AB190" s="4">
        <f t="shared" si="47"/>
        <v>0</v>
      </c>
      <c r="AC190" s="4">
        <f t="shared" si="48"/>
        <v>0</v>
      </c>
    </row>
    <row r="191" spans="1:29" ht="15.75">
      <c r="A191" s="2">
        <v>1702</v>
      </c>
      <c r="K191" s="4">
        <f t="shared" si="39"/>
        <v>0</v>
      </c>
      <c r="L191" s="4">
        <f t="shared" si="33"/>
        <v>0</v>
      </c>
      <c r="M191" s="4">
        <f t="shared" si="34"/>
        <v>0</v>
      </c>
      <c r="N191" s="4">
        <f t="shared" si="35"/>
        <v>0</v>
      </c>
      <c r="O191" s="4">
        <f t="shared" si="36"/>
        <v>0</v>
      </c>
      <c r="P191" s="4">
        <f t="shared" si="37"/>
        <v>0</v>
      </c>
      <c r="Q191" s="4">
        <f t="shared" si="38"/>
        <v>0</v>
      </c>
      <c r="R191" s="4">
        <f t="shared" si="49"/>
        <v>0</v>
      </c>
      <c r="T191" s="2">
        <f>+'Silver '!D361</f>
        <v>0.21015</v>
      </c>
      <c r="V191" s="4">
        <f t="shared" si="41"/>
        <v>0</v>
      </c>
      <c r="W191" s="4">
        <f t="shared" si="42"/>
        <v>0</v>
      </c>
      <c r="X191" s="4">
        <f t="shared" si="43"/>
        <v>0</v>
      </c>
      <c r="Y191" s="4">
        <f t="shared" si="44"/>
        <v>0</v>
      </c>
      <c r="Z191" s="4">
        <f t="shared" si="45"/>
        <v>0</v>
      </c>
      <c r="AA191" s="4">
        <f t="shared" si="46"/>
        <v>0</v>
      </c>
      <c r="AB191" s="4">
        <f t="shared" si="47"/>
        <v>0</v>
      </c>
      <c r="AC191" s="4">
        <f t="shared" si="48"/>
        <v>0</v>
      </c>
    </row>
    <row r="192" spans="1:29" ht="15.75">
      <c r="A192" s="2">
        <v>1703</v>
      </c>
      <c r="K192" s="4">
        <f t="shared" si="39"/>
        <v>0</v>
      </c>
      <c r="L192" s="4">
        <f t="shared" si="33"/>
        <v>0</v>
      </c>
      <c r="M192" s="4">
        <f t="shared" si="34"/>
        <v>0</v>
      </c>
      <c r="N192" s="4">
        <f t="shared" si="35"/>
        <v>0</v>
      </c>
      <c r="O192" s="4">
        <f t="shared" si="36"/>
        <v>0</v>
      </c>
      <c r="P192" s="4">
        <f t="shared" si="37"/>
        <v>0</v>
      </c>
      <c r="Q192" s="4">
        <f t="shared" si="38"/>
        <v>0</v>
      </c>
      <c r="R192" s="4">
        <f t="shared" si="49"/>
        <v>0</v>
      </c>
      <c r="T192" s="2">
        <f>+'Silver '!D362</f>
        <v>0.21015</v>
      </c>
      <c r="V192" s="4">
        <f t="shared" si="41"/>
        <v>0</v>
      </c>
      <c r="W192" s="4">
        <f t="shared" si="42"/>
        <v>0</v>
      </c>
      <c r="X192" s="4">
        <f t="shared" si="43"/>
        <v>0</v>
      </c>
      <c r="Y192" s="4">
        <f t="shared" si="44"/>
        <v>0</v>
      </c>
      <c r="Z192" s="4">
        <f t="shared" si="45"/>
        <v>0</v>
      </c>
      <c r="AA192" s="4">
        <f t="shared" si="46"/>
        <v>0</v>
      </c>
      <c r="AB192" s="4">
        <f t="shared" si="47"/>
        <v>0</v>
      </c>
      <c r="AC192" s="4">
        <f t="shared" si="48"/>
        <v>0</v>
      </c>
    </row>
    <row r="193" spans="1:29" ht="15.75">
      <c r="A193" s="2">
        <v>1704</v>
      </c>
      <c r="K193" s="4">
        <f t="shared" si="39"/>
        <v>0</v>
      </c>
      <c r="L193" s="4">
        <f t="shared" si="33"/>
        <v>0</v>
      </c>
      <c r="M193" s="4">
        <f t="shared" si="34"/>
        <v>0</v>
      </c>
      <c r="N193" s="4">
        <f t="shared" si="35"/>
        <v>0</v>
      </c>
      <c r="O193" s="4">
        <f t="shared" si="36"/>
        <v>0</v>
      </c>
      <c r="P193" s="4">
        <f t="shared" si="37"/>
        <v>0</v>
      </c>
      <c r="Q193" s="4">
        <f t="shared" si="38"/>
        <v>0</v>
      </c>
      <c r="R193" s="4">
        <f t="shared" si="49"/>
        <v>0</v>
      </c>
      <c r="T193" s="2">
        <f>+'Silver '!D363</f>
        <v>0.21015</v>
      </c>
      <c r="V193" s="4">
        <f t="shared" si="41"/>
        <v>0</v>
      </c>
      <c r="W193" s="4">
        <f t="shared" si="42"/>
        <v>0</v>
      </c>
      <c r="X193" s="4">
        <f t="shared" si="43"/>
        <v>0</v>
      </c>
      <c r="Y193" s="4">
        <f t="shared" si="44"/>
        <v>0</v>
      </c>
      <c r="Z193" s="4">
        <f t="shared" si="45"/>
        <v>0</v>
      </c>
      <c r="AA193" s="4">
        <f t="shared" si="46"/>
        <v>0</v>
      </c>
      <c r="AB193" s="4">
        <f t="shared" si="47"/>
        <v>0</v>
      </c>
      <c r="AC193" s="4">
        <f t="shared" si="48"/>
        <v>0</v>
      </c>
    </row>
    <row r="194" spans="1:29" ht="15.75">
      <c r="A194" s="2">
        <v>1705</v>
      </c>
      <c r="K194" s="4">
        <f t="shared" si="39"/>
        <v>0</v>
      </c>
      <c r="L194" s="4">
        <f t="shared" si="33"/>
        <v>0</v>
      </c>
      <c r="M194" s="4">
        <f t="shared" si="34"/>
        <v>0</v>
      </c>
      <c r="N194" s="4">
        <f t="shared" si="35"/>
        <v>0</v>
      </c>
      <c r="O194" s="4">
        <f t="shared" si="36"/>
        <v>0</v>
      </c>
      <c r="P194" s="4">
        <f t="shared" si="37"/>
        <v>0</v>
      </c>
      <c r="Q194" s="4">
        <f t="shared" si="38"/>
        <v>0</v>
      </c>
      <c r="R194" s="4">
        <f t="shared" si="49"/>
        <v>0</v>
      </c>
      <c r="T194" s="2">
        <f>+'Silver '!D364</f>
        <v>0.21015</v>
      </c>
      <c r="V194" s="4">
        <f t="shared" si="41"/>
        <v>0</v>
      </c>
      <c r="W194" s="4">
        <f t="shared" si="42"/>
        <v>0</v>
      </c>
      <c r="X194" s="4">
        <f t="shared" si="43"/>
        <v>0</v>
      </c>
      <c r="Y194" s="4">
        <f t="shared" si="44"/>
        <v>0</v>
      </c>
      <c r="Z194" s="4">
        <f t="shared" si="45"/>
        <v>0</v>
      </c>
      <c r="AA194" s="4">
        <f t="shared" si="46"/>
        <v>0</v>
      </c>
      <c r="AB194" s="4">
        <f t="shared" si="47"/>
        <v>0</v>
      </c>
      <c r="AC194" s="4">
        <f t="shared" si="48"/>
        <v>0</v>
      </c>
    </row>
    <row r="195" spans="1:29" ht="15.75">
      <c r="A195" s="2">
        <v>1706</v>
      </c>
      <c r="K195" s="4">
        <f t="shared" si="39"/>
        <v>0</v>
      </c>
      <c r="L195" s="4">
        <f t="shared" si="33"/>
        <v>0</v>
      </c>
      <c r="M195" s="4">
        <f t="shared" si="34"/>
        <v>0</v>
      </c>
      <c r="N195" s="4">
        <f t="shared" si="35"/>
        <v>0</v>
      </c>
      <c r="O195" s="4">
        <f t="shared" si="36"/>
        <v>0</v>
      </c>
      <c r="P195" s="4">
        <f t="shared" si="37"/>
        <v>0</v>
      </c>
      <c r="Q195" s="4">
        <f t="shared" si="38"/>
        <v>0</v>
      </c>
      <c r="R195" s="4">
        <f t="shared" si="49"/>
        <v>0</v>
      </c>
      <c r="T195" s="2">
        <f>+'Silver '!D365</f>
        <v>0.21015</v>
      </c>
      <c r="V195" s="4">
        <f t="shared" si="41"/>
        <v>0</v>
      </c>
      <c r="W195" s="4">
        <f t="shared" si="42"/>
        <v>0</v>
      </c>
      <c r="X195" s="4">
        <f t="shared" si="43"/>
        <v>0</v>
      </c>
      <c r="Y195" s="4">
        <f t="shared" si="44"/>
        <v>0</v>
      </c>
      <c r="Z195" s="4">
        <f t="shared" si="45"/>
        <v>0</v>
      </c>
      <c r="AA195" s="4">
        <f t="shared" si="46"/>
        <v>0</v>
      </c>
      <c r="AB195" s="4">
        <f t="shared" si="47"/>
        <v>0</v>
      </c>
      <c r="AC195" s="4">
        <f t="shared" si="48"/>
        <v>0</v>
      </c>
    </row>
    <row r="196" spans="1:29" ht="15.75">
      <c r="A196" s="2">
        <v>1707</v>
      </c>
      <c r="K196" s="4">
        <f t="shared" si="39"/>
        <v>0</v>
      </c>
      <c r="L196" s="4">
        <f t="shared" si="33"/>
        <v>0</v>
      </c>
      <c r="M196" s="4">
        <f t="shared" si="34"/>
        <v>0</v>
      </c>
      <c r="N196" s="4">
        <f t="shared" si="35"/>
        <v>0</v>
      </c>
      <c r="O196" s="4">
        <f t="shared" si="36"/>
        <v>0</v>
      </c>
      <c r="P196" s="4">
        <f t="shared" si="37"/>
        <v>0</v>
      </c>
      <c r="Q196" s="4">
        <f t="shared" si="38"/>
        <v>0</v>
      </c>
      <c r="R196" s="4">
        <f t="shared" si="49"/>
        <v>0</v>
      </c>
      <c r="T196" s="2">
        <f>+'Silver '!D366</f>
        <v>0.21015</v>
      </c>
      <c r="V196" s="4">
        <f t="shared" si="41"/>
        <v>0</v>
      </c>
      <c r="W196" s="4">
        <f t="shared" si="42"/>
        <v>0</v>
      </c>
      <c r="X196" s="4">
        <f t="shared" si="43"/>
        <v>0</v>
      </c>
      <c r="Y196" s="4">
        <f t="shared" si="44"/>
        <v>0</v>
      </c>
      <c r="Z196" s="4">
        <f t="shared" si="45"/>
        <v>0</v>
      </c>
      <c r="AA196" s="4">
        <f t="shared" si="46"/>
        <v>0</v>
      </c>
      <c r="AB196" s="4">
        <f t="shared" si="47"/>
        <v>0</v>
      </c>
      <c r="AC196" s="4">
        <f t="shared" si="48"/>
        <v>0</v>
      </c>
    </row>
    <row r="197" spans="1:29" ht="15.75">
      <c r="A197" s="2">
        <v>1708</v>
      </c>
      <c r="K197" s="4">
        <f t="shared" si="39"/>
        <v>0</v>
      </c>
      <c r="L197" s="4">
        <f t="shared" si="33"/>
        <v>0</v>
      </c>
      <c r="M197" s="4">
        <f t="shared" si="34"/>
        <v>0</v>
      </c>
      <c r="N197" s="4">
        <f t="shared" si="35"/>
        <v>0</v>
      </c>
      <c r="O197" s="4">
        <f t="shared" si="36"/>
        <v>0</v>
      </c>
      <c r="P197" s="4">
        <f t="shared" si="37"/>
        <v>0</v>
      </c>
      <c r="Q197" s="4">
        <f t="shared" si="38"/>
        <v>0</v>
      </c>
      <c r="R197" s="4">
        <f t="shared" si="49"/>
        <v>0</v>
      </c>
      <c r="T197" s="2">
        <f>+'Silver '!D367</f>
        <v>0.21015</v>
      </c>
      <c r="V197" s="4">
        <f t="shared" si="41"/>
        <v>0</v>
      </c>
      <c r="W197" s="4">
        <f t="shared" si="42"/>
        <v>0</v>
      </c>
      <c r="X197" s="4">
        <f t="shared" si="43"/>
        <v>0</v>
      </c>
      <c r="Y197" s="4">
        <f t="shared" si="44"/>
        <v>0</v>
      </c>
      <c r="Z197" s="4">
        <f t="shared" si="45"/>
        <v>0</v>
      </c>
      <c r="AA197" s="4">
        <f t="shared" si="46"/>
        <v>0</v>
      </c>
      <c r="AB197" s="4">
        <f t="shared" si="47"/>
        <v>0</v>
      </c>
      <c r="AC197" s="4">
        <f t="shared" si="48"/>
        <v>0</v>
      </c>
    </row>
    <row r="198" spans="1:29" ht="15.75">
      <c r="A198" s="2">
        <v>1709</v>
      </c>
      <c r="K198" s="4">
        <f t="shared" si="39"/>
        <v>0</v>
      </c>
      <c r="L198" s="4">
        <f t="shared" si="33"/>
        <v>0</v>
      </c>
      <c r="M198" s="4">
        <f t="shared" si="34"/>
        <v>0</v>
      </c>
      <c r="N198" s="4">
        <f t="shared" si="35"/>
        <v>0</v>
      </c>
      <c r="O198" s="4">
        <f t="shared" si="36"/>
        <v>0</v>
      </c>
      <c r="P198" s="4">
        <f t="shared" si="37"/>
        <v>0</v>
      </c>
      <c r="Q198" s="4">
        <f t="shared" si="38"/>
        <v>0</v>
      </c>
      <c r="R198" s="4">
        <f t="shared" si="49"/>
        <v>0</v>
      </c>
      <c r="T198" s="2">
        <f>+'Silver '!D368</f>
        <v>0.21015</v>
      </c>
      <c r="V198" s="4">
        <f t="shared" si="41"/>
        <v>0</v>
      </c>
      <c r="W198" s="4">
        <f t="shared" si="42"/>
        <v>0</v>
      </c>
      <c r="X198" s="4">
        <f t="shared" si="43"/>
        <v>0</v>
      </c>
      <c r="Y198" s="4">
        <f t="shared" si="44"/>
        <v>0</v>
      </c>
      <c r="Z198" s="4">
        <f t="shared" si="45"/>
        <v>0</v>
      </c>
      <c r="AA198" s="4">
        <f t="shared" si="46"/>
        <v>0</v>
      </c>
      <c r="AB198" s="4">
        <f t="shared" si="47"/>
        <v>0</v>
      </c>
      <c r="AC198" s="4">
        <f t="shared" si="48"/>
        <v>0</v>
      </c>
    </row>
    <row r="199" spans="1:29" ht="15.75">
      <c r="A199" s="2">
        <v>1710</v>
      </c>
      <c r="K199" s="4">
        <f t="shared" si="39"/>
        <v>0</v>
      </c>
      <c r="L199" s="4">
        <f t="shared" si="33"/>
        <v>0</v>
      </c>
      <c r="M199" s="4">
        <f t="shared" si="34"/>
        <v>0</v>
      </c>
      <c r="N199" s="4">
        <f t="shared" si="35"/>
        <v>0</v>
      </c>
      <c r="O199" s="4">
        <f t="shared" si="36"/>
        <v>0</v>
      </c>
      <c r="P199" s="4">
        <f t="shared" si="37"/>
        <v>0</v>
      </c>
      <c r="Q199" s="4">
        <f t="shared" si="38"/>
        <v>0</v>
      </c>
      <c r="R199" s="4">
        <f t="shared" si="49"/>
        <v>0</v>
      </c>
      <c r="T199" s="2">
        <f>+'Silver '!D369</f>
        <v>0.21015</v>
      </c>
      <c r="V199" s="4">
        <f t="shared" si="41"/>
        <v>0</v>
      </c>
      <c r="W199" s="4">
        <f t="shared" si="42"/>
        <v>0</v>
      </c>
      <c r="X199" s="4">
        <f t="shared" si="43"/>
        <v>0</v>
      </c>
      <c r="Y199" s="4">
        <f t="shared" si="44"/>
        <v>0</v>
      </c>
      <c r="Z199" s="4">
        <f t="shared" si="45"/>
        <v>0</v>
      </c>
      <c r="AA199" s="4">
        <f t="shared" si="46"/>
        <v>0</v>
      </c>
      <c r="AB199" s="4">
        <f t="shared" si="47"/>
        <v>0</v>
      </c>
      <c r="AC199" s="4">
        <f t="shared" si="48"/>
        <v>0</v>
      </c>
    </row>
    <row r="200" spans="1:29" ht="15.75">
      <c r="A200" s="2">
        <v>1711</v>
      </c>
      <c r="K200" s="4">
        <f t="shared" si="39"/>
        <v>0</v>
      </c>
      <c r="L200" s="4">
        <f t="shared" si="33"/>
        <v>0</v>
      </c>
      <c r="M200" s="4">
        <f t="shared" si="34"/>
        <v>0</v>
      </c>
      <c r="N200" s="4">
        <f t="shared" si="35"/>
        <v>0</v>
      </c>
      <c r="O200" s="4">
        <f t="shared" si="36"/>
        <v>0</v>
      </c>
      <c r="P200" s="4">
        <f t="shared" si="37"/>
        <v>0</v>
      </c>
      <c r="Q200" s="4">
        <f t="shared" si="38"/>
        <v>0</v>
      </c>
      <c r="R200" s="4">
        <f t="shared" si="49"/>
        <v>0</v>
      </c>
      <c r="T200" s="2">
        <f>+'Silver '!D370</f>
        <v>0.21015</v>
      </c>
      <c r="V200" s="4">
        <f t="shared" si="41"/>
        <v>0</v>
      </c>
      <c r="W200" s="4">
        <f t="shared" si="42"/>
        <v>0</v>
      </c>
      <c r="X200" s="4">
        <f t="shared" si="43"/>
        <v>0</v>
      </c>
      <c r="Y200" s="4">
        <f t="shared" si="44"/>
        <v>0</v>
      </c>
      <c r="Z200" s="4">
        <f t="shared" si="45"/>
        <v>0</v>
      </c>
      <c r="AA200" s="4">
        <f t="shared" si="46"/>
        <v>0</v>
      </c>
      <c r="AB200" s="4">
        <f t="shared" si="47"/>
        <v>0</v>
      </c>
      <c r="AC200" s="4">
        <f t="shared" si="48"/>
        <v>0</v>
      </c>
    </row>
    <row r="201" spans="1:29" ht="15.75">
      <c r="A201" s="2">
        <v>1712</v>
      </c>
      <c r="K201" s="4">
        <f t="shared" si="39"/>
        <v>0</v>
      </c>
      <c r="L201" s="4">
        <f t="shared" si="33"/>
        <v>0</v>
      </c>
      <c r="M201" s="4">
        <f t="shared" si="34"/>
        <v>0</v>
      </c>
      <c r="N201" s="4">
        <f t="shared" si="35"/>
        <v>0</v>
      </c>
      <c r="O201" s="4">
        <f t="shared" si="36"/>
        <v>0</v>
      </c>
      <c r="P201" s="4">
        <f t="shared" si="37"/>
        <v>0</v>
      </c>
      <c r="Q201" s="4">
        <f t="shared" si="38"/>
        <v>0</v>
      </c>
      <c r="R201" s="4">
        <f t="shared" si="49"/>
        <v>0</v>
      </c>
      <c r="T201" s="2">
        <f>+'Silver '!D371</f>
        <v>0.21015</v>
      </c>
      <c r="V201" s="4">
        <f t="shared" si="41"/>
        <v>0</v>
      </c>
      <c r="W201" s="4">
        <f t="shared" si="42"/>
        <v>0</v>
      </c>
      <c r="X201" s="4">
        <f t="shared" si="43"/>
        <v>0</v>
      </c>
      <c r="Y201" s="4">
        <f t="shared" si="44"/>
        <v>0</v>
      </c>
      <c r="Z201" s="4">
        <f t="shared" si="45"/>
        <v>0</v>
      </c>
      <c r="AA201" s="4">
        <f t="shared" si="46"/>
        <v>0</v>
      </c>
      <c r="AB201" s="4">
        <f t="shared" si="47"/>
        <v>0</v>
      </c>
      <c r="AC201" s="4">
        <f t="shared" si="48"/>
        <v>0</v>
      </c>
    </row>
    <row r="202" spans="1:29" ht="15.75">
      <c r="A202" s="2">
        <v>1713</v>
      </c>
      <c r="K202" s="4">
        <f t="shared" si="39"/>
        <v>0</v>
      </c>
      <c r="L202" s="4">
        <f t="shared" si="33"/>
        <v>0</v>
      </c>
      <c r="M202" s="4">
        <f t="shared" si="34"/>
        <v>0</v>
      </c>
      <c r="N202" s="4">
        <f t="shared" si="35"/>
        <v>0</v>
      </c>
      <c r="O202" s="4">
        <f t="shared" si="36"/>
        <v>0</v>
      </c>
      <c r="P202" s="4">
        <f t="shared" si="37"/>
        <v>0</v>
      </c>
      <c r="Q202" s="4">
        <f t="shared" si="38"/>
        <v>0</v>
      </c>
      <c r="R202" s="4">
        <f t="shared" si="49"/>
        <v>0</v>
      </c>
      <c r="T202" s="2">
        <f>+'Silver '!D372</f>
        <v>0.21015</v>
      </c>
      <c r="V202" s="4">
        <f t="shared" si="41"/>
        <v>0</v>
      </c>
      <c r="W202" s="4">
        <f t="shared" si="42"/>
        <v>0</v>
      </c>
      <c r="X202" s="4">
        <f t="shared" si="43"/>
        <v>0</v>
      </c>
      <c r="Y202" s="4">
        <f t="shared" si="44"/>
        <v>0</v>
      </c>
      <c r="Z202" s="4">
        <f t="shared" si="45"/>
        <v>0</v>
      </c>
      <c r="AA202" s="4">
        <f t="shared" si="46"/>
        <v>0</v>
      </c>
      <c r="AB202" s="4">
        <f t="shared" si="47"/>
        <v>0</v>
      </c>
      <c r="AC202" s="4">
        <f t="shared" si="48"/>
        <v>0</v>
      </c>
    </row>
    <row r="203" spans="1:29" ht="15.75">
      <c r="A203" s="2">
        <v>1714</v>
      </c>
      <c r="K203" s="4">
        <f t="shared" si="39"/>
        <v>0</v>
      </c>
      <c r="L203" s="4">
        <f t="shared" si="33"/>
        <v>0</v>
      </c>
      <c r="M203" s="4">
        <f t="shared" si="34"/>
        <v>0</v>
      </c>
      <c r="N203" s="4">
        <f t="shared" si="35"/>
        <v>0</v>
      </c>
      <c r="O203" s="4">
        <f t="shared" si="36"/>
        <v>0</v>
      </c>
      <c r="P203" s="4">
        <f t="shared" si="37"/>
        <v>0</v>
      </c>
      <c r="Q203" s="4">
        <f t="shared" si="38"/>
        <v>0</v>
      </c>
      <c r="R203" s="4">
        <f t="shared" si="49"/>
        <v>0</v>
      </c>
      <c r="T203" s="2">
        <f>+'Silver '!D373</f>
        <v>0.21015</v>
      </c>
      <c r="V203" s="4">
        <f t="shared" si="41"/>
        <v>0</v>
      </c>
      <c r="W203" s="4">
        <f t="shared" si="42"/>
        <v>0</v>
      </c>
      <c r="X203" s="4">
        <f t="shared" si="43"/>
        <v>0</v>
      </c>
      <c r="Y203" s="4">
        <f t="shared" si="44"/>
        <v>0</v>
      </c>
      <c r="Z203" s="4">
        <f t="shared" si="45"/>
        <v>0</v>
      </c>
      <c r="AA203" s="4">
        <f t="shared" si="46"/>
        <v>0</v>
      </c>
      <c r="AB203" s="4">
        <f t="shared" si="47"/>
        <v>0</v>
      </c>
      <c r="AC203" s="4">
        <f t="shared" si="48"/>
        <v>0</v>
      </c>
    </row>
    <row r="204" spans="1:29" ht="15.75">
      <c r="A204" s="2">
        <v>1715</v>
      </c>
      <c r="K204" s="4">
        <f t="shared" si="39"/>
        <v>0</v>
      </c>
      <c r="L204" s="4">
        <f aca="true" t="shared" si="50" ref="L204:L267">+C204/0.56</f>
        <v>0</v>
      </c>
      <c r="M204" s="4">
        <f aca="true" t="shared" si="51" ref="M204:M267">+D204/0.56</f>
        <v>0</v>
      </c>
      <c r="N204" s="4">
        <f aca="true" t="shared" si="52" ref="N204:N267">+E204/0.56</f>
        <v>0</v>
      </c>
      <c r="O204" s="4">
        <f aca="true" t="shared" si="53" ref="O204:O267">+F204/0.56</f>
        <v>0</v>
      </c>
      <c r="P204" s="4">
        <f aca="true" t="shared" si="54" ref="P204:P267">+G204/0.56</f>
        <v>0</v>
      </c>
      <c r="Q204" s="4">
        <f aca="true" t="shared" si="55" ref="Q204:Q267">+H204/0.56</f>
        <v>0</v>
      </c>
      <c r="R204" s="4">
        <f t="shared" si="49"/>
        <v>0</v>
      </c>
      <c r="T204" s="2">
        <f>+'Silver '!D374</f>
        <v>0.21015</v>
      </c>
      <c r="V204" s="4">
        <f t="shared" si="41"/>
        <v>0</v>
      </c>
      <c r="W204" s="4">
        <f t="shared" si="42"/>
        <v>0</v>
      </c>
      <c r="X204" s="4">
        <f t="shared" si="43"/>
        <v>0</v>
      </c>
      <c r="Y204" s="4">
        <f t="shared" si="44"/>
        <v>0</v>
      </c>
      <c r="Z204" s="4">
        <f t="shared" si="45"/>
        <v>0</v>
      </c>
      <c r="AA204" s="4">
        <f t="shared" si="46"/>
        <v>0</v>
      </c>
      <c r="AB204" s="4">
        <f t="shared" si="47"/>
        <v>0</v>
      </c>
      <c r="AC204" s="4">
        <f t="shared" si="48"/>
        <v>0</v>
      </c>
    </row>
    <row r="205" spans="1:29" ht="15.75">
      <c r="A205" s="2">
        <v>1716</v>
      </c>
      <c r="K205" s="4">
        <f aca="true" t="shared" si="56" ref="K205:K268">+B205/0.56</f>
        <v>0</v>
      </c>
      <c r="L205" s="4">
        <f t="shared" si="50"/>
        <v>0</v>
      </c>
      <c r="M205" s="4">
        <f t="shared" si="51"/>
        <v>0</v>
      </c>
      <c r="N205" s="4">
        <f t="shared" si="52"/>
        <v>0</v>
      </c>
      <c r="O205" s="4">
        <f t="shared" si="53"/>
        <v>0</v>
      </c>
      <c r="P205" s="4">
        <f t="shared" si="54"/>
        <v>0</v>
      </c>
      <c r="Q205" s="4">
        <f t="shared" si="55"/>
        <v>0</v>
      </c>
      <c r="R205" s="4">
        <f t="shared" si="49"/>
        <v>0</v>
      </c>
      <c r="T205" s="2">
        <f>+'Silver '!D375</f>
        <v>0.21015</v>
      </c>
      <c r="V205" s="4">
        <f aca="true" t="shared" si="57" ref="V205:V268">+K205*$T205</f>
        <v>0</v>
      </c>
      <c r="W205" s="4">
        <f aca="true" t="shared" si="58" ref="W205:W268">+L205*$T205</f>
        <v>0</v>
      </c>
      <c r="X205" s="4">
        <f aca="true" t="shared" si="59" ref="X205:X268">+M205*$T205</f>
        <v>0</v>
      </c>
      <c r="Y205" s="4">
        <f aca="true" t="shared" si="60" ref="Y205:Y268">+N205*$T205</f>
        <v>0</v>
      </c>
      <c r="Z205" s="4">
        <f aca="true" t="shared" si="61" ref="Z205:Z268">+O205*$T205</f>
        <v>0</v>
      </c>
      <c r="AA205" s="4">
        <f aca="true" t="shared" si="62" ref="AA205:AA268">+P205*$T205</f>
        <v>0</v>
      </c>
      <c r="AB205" s="4">
        <f aca="true" t="shared" si="63" ref="AB205:AB268">+Q205*$T205</f>
        <v>0</v>
      </c>
      <c r="AC205" s="4">
        <f aca="true" t="shared" si="64" ref="AC205:AC268">+R205*$T205</f>
        <v>0</v>
      </c>
    </row>
    <row r="206" spans="1:29" ht="15.75">
      <c r="A206" s="2">
        <v>1717</v>
      </c>
      <c r="K206" s="4">
        <f t="shared" si="56"/>
        <v>0</v>
      </c>
      <c r="L206" s="4">
        <f t="shared" si="50"/>
        <v>0</v>
      </c>
      <c r="M206" s="4">
        <f t="shared" si="51"/>
        <v>0</v>
      </c>
      <c r="N206" s="4">
        <f t="shared" si="52"/>
        <v>0</v>
      </c>
      <c r="O206" s="4">
        <f t="shared" si="53"/>
        <v>0</v>
      </c>
      <c r="P206" s="4">
        <f t="shared" si="54"/>
        <v>0</v>
      </c>
      <c r="Q206" s="4">
        <f t="shared" si="55"/>
        <v>0</v>
      </c>
      <c r="R206" s="4">
        <f t="shared" si="49"/>
        <v>0</v>
      </c>
      <c r="T206" s="2">
        <f>+'Silver '!D376</f>
        <v>0.21015</v>
      </c>
      <c r="V206" s="4">
        <f t="shared" si="57"/>
        <v>0</v>
      </c>
      <c r="W206" s="4">
        <f t="shared" si="58"/>
        <v>0</v>
      </c>
      <c r="X206" s="4">
        <f t="shared" si="59"/>
        <v>0</v>
      </c>
      <c r="Y206" s="4">
        <f t="shared" si="60"/>
        <v>0</v>
      </c>
      <c r="Z206" s="4">
        <f t="shared" si="61"/>
        <v>0</v>
      </c>
      <c r="AA206" s="4">
        <f t="shared" si="62"/>
        <v>0</v>
      </c>
      <c r="AB206" s="4">
        <f t="shared" si="63"/>
        <v>0</v>
      </c>
      <c r="AC206" s="4">
        <f t="shared" si="64"/>
        <v>0</v>
      </c>
    </row>
    <row r="207" spans="1:29" ht="15.75">
      <c r="A207" s="2">
        <v>1718</v>
      </c>
      <c r="K207" s="4">
        <f t="shared" si="56"/>
        <v>0</v>
      </c>
      <c r="L207" s="4">
        <f t="shared" si="50"/>
        <v>0</v>
      </c>
      <c r="M207" s="4">
        <f t="shared" si="51"/>
        <v>0</v>
      </c>
      <c r="N207" s="4">
        <f t="shared" si="52"/>
        <v>0</v>
      </c>
      <c r="O207" s="4">
        <f t="shared" si="53"/>
        <v>0</v>
      </c>
      <c r="P207" s="4">
        <f t="shared" si="54"/>
        <v>0</v>
      </c>
      <c r="Q207" s="4">
        <f t="shared" si="55"/>
        <v>0</v>
      </c>
      <c r="R207" s="4">
        <f t="shared" si="49"/>
        <v>0</v>
      </c>
      <c r="T207" s="2">
        <f>+'Silver '!D377</f>
        <v>0.21015</v>
      </c>
      <c r="V207" s="4">
        <f t="shared" si="57"/>
        <v>0</v>
      </c>
      <c r="W207" s="4">
        <f t="shared" si="58"/>
        <v>0</v>
      </c>
      <c r="X207" s="4">
        <f t="shared" si="59"/>
        <v>0</v>
      </c>
      <c r="Y207" s="4">
        <f t="shared" si="60"/>
        <v>0</v>
      </c>
      <c r="Z207" s="4">
        <f t="shared" si="61"/>
        <v>0</v>
      </c>
      <c r="AA207" s="4">
        <f t="shared" si="62"/>
        <v>0</v>
      </c>
      <c r="AB207" s="4">
        <f t="shared" si="63"/>
        <v>0</v>
      </c>
      <c r="AC207" s="4">
        <f t="shared" si="64"/>
        <v>0</v>
      </c>
    </row>
    <row r="208" spans="1:29" ht="15.75">
      <c r="A208" s="2">
        <v>1719</v>
      </c>
      <c r="K208" s="4">
        <f t="shared" si="56"/>
        <v>0</v>
      </c>
      <c r="L208" s="4">
        <f t="shared" si="50"/>
        <v>0</v>
      </c>
      <c r="M208" s="4">
        <f t="shared" si="51"/>
        <v>0</v>
      </c>
      <c r="N208" s="4">
        <f t="shared" si="52"/>
        <v>0</v>
      </c>
      <c r="O208" s="4">
        <f t="shared" si="53"/>
        <v>0</v>
      </c>
      <c r="P208" s="4">
        <f t="shared" si="54"/>
        <v>0</v>
      </c>
      <c r="Q208" s="4">
        <f t="shared" si="55"/>
        <v>0</v>
      </c>
      <c r="R208" s="4">
        <f t="shared" si="49"/>
        <v>0</v>
      </c>
      <c r="T208" s="2">
        <f>+'Silver '!D378</f>
        <v>0.21015</v>
      </c>
      <c r="V208" s="4">
        <f t="shared" si="57"/>
        <v>0</v>
      </c>
      <c r="W208" s="4">
        <f t="shared" si="58"/>
        <v>0</v>
      </c>
      <c r="X208" s="4">
        <f t="shared" si="59"/>
        <v>0</v>
      </c>
      <c r="Y208" s="4">
        <f t="shared" si="60"/>
        <v>0</v>
      </c>
      <c r="Z208" s="4">
        <f t="shared" si="61"/>
        <v>0</v>
      </c>
      <c r="AA208" s="4">
        <f t="shared" si="62"/>
        <v>0</v>
      </c>
      <c r="AB208" s="4">
        <f t="shared" si="63"/>
        <v>0</v>
      </c>
      <c r="AC208" s="4">
        <f t="shared" si="64"/>
        <v>0</v>
      </c>
    </row>
    <row r="209" spans="1:29" ht="15.75">
      <c r="A209" s="2">
        <v>1720</v>
      </c>
      <c r="K209" s="4">
        <f t="shared" si="56"/>
        <v>0</v>
      </c>
      <c r="L209" s="4">
        <f t="shared" si="50"/>
        <v>0</v>
      </c>
      <c r="M209" s="4">
        <f t="shared" si="51"/>
        <v>0</v>
      </c>
      <c r="N209" s="4">
        <f t="shared" si="52"/>
        <v>0</v>
      </c>
      <c r="O209" s="4">
        <f t="shared" si="53"/>
        <v>0</v>
      </c>
      <c r="P209" s="4">
        <f t="shared" si="54"/>
        <v>0</v>
      </c>
      <c r="Q209" s="4">
        <f t="shared" si="55"/>
        <v>0</v>
      </c>
      <c r="R209" s="4">
        <f t="shared" si="49"/>
        <v>0</v>
      </c>
      <c r="T209" s="2">
        <f>+'Silver '!D379</f>
        <v>0.21015</v>
      </c>
      <c r="V209" s="4">
        <f t="shared" si="57"/>
        <v>0</v>
      </c>
      <c r="W209" s="4">
        <f t="shared" si="58"/>
        <v>0</v>
      </c>
      <c r="X209" s="4">
        <f t="shared" si="59"/>
        <v>0</v>
      </c>
      <c r="Y209" s="4">
        <f t="shared" si="60"/>
        <v>0</v>
      </c>
      <c r="Z209" s="4">
        <f t="shared" si="61"/>
        <v>0</v>
      </c>
      <c r="AA209" s="4">
        <f t="shared" si="62"/>
        <v>0</v>
      </c>
      <c r="AB209" s="4">
        <f t="shared" si="63"/>
        <v>0</v>
      </c>
      <c r="AC209" s="4">
        <f t="shared" si="64"/>
        <v>0</v>
      </c>
    </row>
    <row r="210" spans="1:29" ht="15.75">
      <c r="A210" s="2">
        <v>1721</v>
      </c>
      <c r="K210" s="4">
        <f t="shared" si="56"/>
        <v>0</v>
      </c>
      <c r="L210" s="4">
        <f t="shared" si="50"/>
        <v>0</v>
      </c>
      <c r="M210" s="4">
        <f t="shared" si="51"/>
        <v>0</v>
      </c>
      <c r="N210" s="4">
        <f t="shared" si="52"/>
        <v>0</v>
      </c>
      <c r="O210" s="4">
        <f t="shared" si="53"/>
        <v>0</v>
      </c>
      <c r="P210" s="4">
        <f t="shared" si="54"/>
        <v>0</v>
      </c>
      <c r="Q210" s="4">
        <f t="shared" si="55"/>
        <v>0</v>
      </c>
      <c r="R210" s="4">
        <f t="shared" si="49"/>
        <v>0</v>
      </c>
      <c r="T210" s="2">
        <f>+'Silver '!D380</f>
        <v>0.21015</v>
      </c>
      <c r="V210" s="4">
        <f t="shared" si="57"/>
        <v>0</v>
      </c>
      <c r="W210" s="4">
        <f t="shared" si="58"/>
        <v>0</v>
      </c>
      <c r="X210" s="4">
        <f t="shared" si="59"/>
        <v>0</v>
      </c>
      <c r="Y210" s="4">
        <f t="shared" si="60"/>
        <v>0</v>
      </c>
      <c r="Z210" s="4">
        <f t="shared" si="61"/>
        <v>0</v>
      </c>
      <c r="AA210" s="4">
        <f t="shared" si="62"/>
        <v>0</v>
      </c>
      <c r="AB210" s="4">
        <f t="shared" si="63"/>
        <v>0</v>
      </c>
      <c r="AC210" s="4">
        <f t="shared" si="64"/>
        <v>0</v>
      </c>
    </row>
    <row r="211" spans="1:29" ht="15.75">
      <c r="A211" s="2">
        <v>1722</v>
      </c>
      <c r="K211" s="4">
        <f t="shared" si="56"/>
        <v>0</v>
      </c>
      <c r="L211" s="4">
        <f t="shared" si="50"/>
        <v>0</v>
      </c>
      <c r="M211" s="4">
        <f t="shared" si="51"/>
        <v>0</v>
      </c>
      <c r="N211" s="4">
        <f t="shared" si="52"/>
        <v>0</v>
      </c>
      <c r="O211" s="4">
        <f t="shared" si="53"/>
        <v>0</v>
      </c>
      <c r="P211" s="4">
        <f t="shared" si="54"/>
        <v>0</v>
      </c>
      <c r="Q211" s="4">
        <f t="shared" si="55"/>
        <v>0</v>
      </c>
      <c r="R211" s="4">
        <f t="shared" si="49"/>
        <v>0</v>
      </c>
      <c r="T211" s="2">
        <f>+'Silver '!D381</f>
        <v>0.21015</v>
      </c>
      <c r="V211" s="4">
        <f t="shared" si="57"/>
        <v>0</v>
      </c>
      <c r="W211" s="4">
        <f t="shared" si="58"/>
        <v>0</v>
      </c>
      <c r="X211" s="4">
        <f t="shared" si="59"/>
        <v>0</v>
      </c>
      <c r="Y211" s="4">
        <f t="shared" si="60"/>
        <v>0</v>
      </c>
      <c r="Z211" s="4">
        <f t="shared" si="61"/>
        <v>0</v>
      </c>
      <c r="AA211" s="4">
        <f t="shared" si="62"/>
        <v>0</v>
      </c>
      <c r="AB211" s="4">
        <f t="shared" si="63"/>
        <v>0</v>
      </c>
      <c r="AC211" s="4">
        <f t="shared" si="64"/>
        <v>0</v>
      </c>
    </row>
    <row r="212" spans="1:29" ht="15.75">
      <c r="A212" s="2">
        <v>1723</v>
      </c>
      <c r="K212" s="4">
        <f t="shared" si="56"/>
        <v>0</v>
      </c>
      <c r="L212" s="4">
        <f t="shared" si="50"/>
        <v>0</v>
      </c>
      <c r="M212" s="4">
        <f t="shared" si="51"/>
        <v>0</v>
      </c>
      <c r="N212" s="4">
        <f t="shared" si="52"/>
        <v>0</v>
      </c>
      <c r="O212" s="4">
        <f t="shared" si="53"/>
        <v>0</v>
      </c>
      <c r="P212" s="4">
        <f t="shared" si="54"/>
        <v>0</v>
      </c>
      <c r="Q212" s="4">
        <f t="shared" si="55"/>
        <v>0</v>
      </c>
      <c r="R212" s="4">
        <f t="shared" si="49"/>
        <v>0</v>
      </c>
      <c r="T212" s="2">
        <f>+'Silver '!D382</f>
        <v>0.21015</v>
      </c>
      <c r="V212" s="4">
        <f t="shared" si="57"/>
        <v>0</v>
      </c>
      <c r="W212" s="4">
        <f t="shared" si="58"/>
        <v>0</v>
      </c>
      <c r="X212" s="4">
        <f t="shared" si="59"/>
        <v>0</v>
      </c>
      <c r="Y212" s="4">
        <f t="shared" si="60"/>
        <v>0</v>
      </c>
      <c r="Z212" s="4">
        <f t="shared" si="61"/>
        <v>0</v>
      </c>
      <c r="AA212" s="4">
        <f t="shared" si="62"/>
        <v>0</v>
      </c>
      <c r="AB212" s="4">
        <f t="shared" si="63"/>
        <v>0</v>
      </c>
      <c r="AC212" s="4">
        <f t="shared" si="64"/>
        <v>0</v>
      </c>
    </row>
    <row r="213" spans="1:29" ht="15.75">
      <c r="A213" s="2">
        <v>1724</v>
      </c>
      <c r="E213" s="23">
        <v>36</v>
      </c>
      <c r="K213" s="4">
        <f t="shared" si="56"/>
        <v>0</v>
      </c>
      <c r="L213" s="4">
        <f t="shared" si="50"/>
        <v>0</v>
      </c>
      <c r="M213" s="4">
        <f t="shared" si="51"/>
        <v>0</v>
      </c>
      <c r="N213" s="4">
        <f t="shared" si="52"/>
        <v>64.28571428571428</v>
      </c>
      <c r="O213" s="4">
        <f t="shared" si="53"/>
        <v>0</v>
      </c>
      <c r="P213" s="4">
        <f t="shared" si="54"/>
        <v>0</v>
      </c>
      <c r="Q213" s="4">
        <f t="shared" si="55"/>
        <v>0</v>
      </c>
      <c r="R213" s="4">
        <f t="shared" si="49"/>
        <v>0</v>
      </c>
      <c r="T213" s="2">
        <f>+'Silver '!D383</f>
        <v>0.21015</v>
      </c>
      <c r="V213" s="4">
        <f t="shared" si="57"/>
        <v>0</v>
      </c>
      <c r="W213" s="4">
        <f t="shared" si="58"/>
        <v>0</v>
      </c>
      <c r="X213" s="4">
        <f t="shared" si="59"/>
        <v>0</v>
      </c>
      <c r="Y213" s="4">
        <f t="shared" si="60"/>
        <v>13.509642857142856</v>
      </c>
      <c r="Z213" s="4">
        <f t="shared" si="61"/>
        <v>0</v>
      </c>
      <c r="AA213" s="4">
        <f t="shared" si="62"/>
        <v>0</v>
      </c>
      <c r="AB213" s="4">
        <f t="shared" si="63"/>
        <v>0</v>
      </c>
      <c r="AC213" s="4">
        <f t="shared" si="64"/>
        <v>0</v>
      </c>
    </row>
    <row r="214" spans="1:29" ht="15.75">
      <c r="A214" s="2">
        <v>1725</v>
      </c>
      <c r="E214" s="23">
        <v>30</v>
      </c>
      <c r="K214" s="4">
        <f t="shared" si="56"/>
        <v>0</v>
      </c>
      <c r="L214" s="4">
        <f t="shared" si="50"/>
        <v>0</v>
      </c>
      <c r="M214" s="4">
        <f t="shared" si="51"/>
        <v>0</v>
      </c>
      <c r="N214" s="4">
        <f t="shared" si="52"/>
        <v>53.57142857142857</v>
      </c>
      <c r="O214" s="4">
        <f t="shared" si="53"/>
        <v>0</v>
      </c>
      <c r="P214" s="4">
        <f t="shared" si="54"/>
        <v>0</v>
      </c>
      <c r="Q214" s="4">
        <f t="shared" si="55"/>
        <v>0</v>
      </c>
      <c r="R214" s="4">
        <f t="shared" si="49"/>
        <v>0</v>
      </c>
      <c r="T214" s="2">
        <f>+'Silver '!D384</f>
        <v>0.21015</v>
      </c>
      <c r="V214" s="4">
        <f t="shared" si="57"/>
        <v>0</v>
      </c>
      <c r="W214" s="4">
        <f t="shared" si="58"/>
        <v>0</v>
      </c>
      <c r="X214" s="4">
        <f t="shared" si="59"/>
        <v>0</v>
      </c>
      <c r="Y214" s="4">
        <f t="shared" si="60"/>
        <v>11.258035714285715</v>
      </c>
      <c r="Z214" s="4">
        <f t="shared" si="61"/>
        <v>0</v>
      </c>
      <c r="AA214" s="4">
        <f t="shared" si="62"/>
        <v>0</v>
      </c>
      <c r="AB214" s="4">
        <f t="shared" si="63"/>
        <v>0</v>
      </c>
      <c r="AC214" s="4">
        <f t="shared" si="64"/>
        <v>0</v>
      </c>
    </row>
    <row r="215" spans="1:29" ht="15.75">
      <c r="A215" s="2">
        <v>1726</v>
      </c>
      <c r="E215" s="23">
        <v>36</v>
      </c>
      <c r="K215" s="4">
        <f t="shared" si="56"/>
        <v>0</v>
      </c>
      <c r="L215" s="4">
        <f t="shared" si="50"/>
        <v>0</v>
      </c>
      <c r="M215" s="4">
        <f t="shared" si="51"/>
        <v>0</v>
      </c>
      <c r="N215" s="4">
        <f t="shared" si="52"/>
        <v>64.28571428571428</v>
      </c>
      <c r="O215" s="4">
        <f t="shared" si="53"/>
        <v>0</v>
      </c>
      <c r="P215" s="4">
        <f t="shared" si="54"/>
        <v>0</v>
      </c>
      <c r="Q215" s="4">
        <f t="shared" si="55"/>
        <v>0</v>
      </c>
      <c r="R215" s="4">
        <f t="shared" si="49"/>
        <v>0</v>
      </c>
      <c r="T215" s="2">
        <f>+'Silver '!D385</f>
        <v>0.21015</v>
      </c>
      <c r="V215" s="4">
        <f t="shared" si="57"/>
        <v>0</v>
      </c>
      <c r="W215" s="4">
        <f t="shared" si="58"/>
        <v>0</v>
      </c>
      <c r="X215" s="4">
        <f t="shared" si="59"/>
        <v>0</v>
      </c>
      <c r="Y215" s="4">
        <f t="shared" si="60"/>
        <v>13.509642857142856</v>
      </c>
      <c r="Z215" s="4">
        <f t="shared" si="61"/>
        <v>0</v>
      </c>
      <c r="AA215" s="4">
        <f t="shared" si="62"/>
        <v>0</v>
      </c>
      <c r="AB215" s="4">
        <f t="shared" si="63"/>
        <v>0</v>
      </c>
      <c r="AC215" s="4">
        <f t="shared" si="64"/>
        <v>0</v>
      </c>
    </row>
    <row r="216" spans="1:29" ht="15.75">
      <c r="A216" s="2">
        <v>1727</v>
      </c>
      <c r="E216" s="23">
        <v>30</v>
      </c>
      <c r="K216" s="4">
        <f t="shared" si="56"/>
        <v>0</v>
      </c>
      <c r="L216" s="4">
        <f t="shared" si="50"/>
        <v>0</v>
      </c>
      <c r="M216" s="4">
        <f t="shared" si="51"/>
        <v>0</v>
      </c>
      <c r="N216" s="4">
        <f t="shared" si="52"/>
        <v>53.57142857142857</v>
      </c>
      <c r="O216" s="4">
        <f t="shared" si="53"/>
        <v>0</v>
      </c>
      <c r="P216" s="4">
        <f t="shared" si="54"/>
        <v>0</v>
      </c>
      <c r="Q216" s="4">
        <f t="shared" si="55"/>
        <v>0</v>
      </c>
      <c r="R216" s="4">
        <f t="shared" si="49"/>
        <v>0</v>
      </c>
      <c r="T216" s="2">
        <f>+'Silver '!D386</f>
        <v>0.21015</v>
      </c>
      <c r="V216" s="4">
        <f t="shared" si="57"/>
        <v>0</v>
      </c>
      <c r="W216" s="4">
        <f t="shared" si="58"/>
        <v>0</v>
      </c>
      <c r="X216" s="4">
        <f t="shared" si="59"/>
        <v>0</v>
      </c>
      <c r="Y216" s="4">
        <f t="shared" si="60"/>
        <v>11.258035714285715</v>
      </c>
      <c r="Z216" s="4">
        <f t="shared" si="61"/>
        <v>0</v>
      </c>
      <c r="AA216" s="4">
        <f t="shared" si="62"/>
        <v>0</v>
      </c>
      <c r="AB216" s="4">
        <f t="shared" si="63"/>
        <v>0</v>
      </c>
      <c r="AC216" s="4">
        <f t="shared" si="64"/>
        <v>0</v>
      </c>
    </row>
    <row r="217" spans="1:29" ht="15.75">
      <c r="A217" s="2">
        <v>1728</v>
      </c>
      <c r="E217" s="23">
        <v>39</v>
      </c>
      <c r="K217" s="4">
        <f t="shared" si="56"/>
        <v>0</v>
      </c>
      <c r="L217" s="4">
        <f t="shared" si="50"/>
        <v>0</v>
      </c>
      <c r="M217" s="4">
        <f t="shared" si="51"/>
        <v>0</v>
      </c>
      <c r="N217" s="4">
        <f t="shared" si="52"/>
        <v>69.64285714285714</v>
      </c>
      <c r="O217" s="4">
        <f t="shared" si="53"/>
        <v>0</v>
      </c>
      <c r="P217" s="4">
        <f t="shared" si="54"/>
        <v>0</v>
      </c>
      <c r="Q217" s="4">
        <f t="shared" si="55"/>
        <v>0</v>
      </c>
      <c r="R217" s="4">
        <f t="shared" si="49"/>
        <v>0</v>
      </c>
      <c r="T217" s="2">
        <f>+'Silver '!D387</f>
        <v>0.21015</v>
      </c>
      <c r="V217" s="4">
        <f t="shared" si="57"/>
        <v>0</v>
      </c>
      <c r="W217" s="4">
        <f t="shared" si="58"/>
        <v>0</v>
      </c>
      <c r="X217" s="4">
        <f t="shared" si="59"/>
        <v>0</v>
      </c>
      <c r="Y217" s="4">
        <f t="shared" si="60"/>
        <v>14.635446428571427</v>
      </c>
      <c r="Z217" s="4">
        <f t="shared" si="61"/>
        <v>0</v>
      </c>
      <c r="AA217" s="4">
        <f t="shared" si="62"/>
        <v>0</v>
      </c>
      <c r="AB217" s="4">
        <f t="shared" si="63"/>
        <v>0</v>
      </c>
      <c r="AC217" s="4">
        <f t="shared" si="64"/>
        <v>0</v>
      </c>
    </row>
    <row r="218" spans="1:29" ht="15.75">
      <c r="A218" s="2">
        <v>1729</v>
      </c>
      <c r="E218" s="23">
        <v>45</v>
      </c>
      <c r="K218" s="4">
        <f t="shared" si="56"/>
        <v>0</v>
      </c>
      <c r="L218" s="4">
        <f t="shared" si="50"/>
        <v>0</v>
      </c>
      <c r="M218" s="4">
        <f t="shared" si="51"/>
        <v>0</v>
      </c>
      <c r="N218" s="4">
        <f t="shared" si="52"/>
        <v>80.35714285714285</v>
      </c>
      <c r="O218" s="4">
        <f t="shared" si="53"/>
        <v>0</v>
      </c>
      <c r="P218" s="4">
        <f t="shared" si="54"/>
        <v>0</v>
      </c>
      <c r="Q218" s="4">
        <f t="shared" si="55"/>
        <v>0</v>
      </c>
      <c r="R218" s="4">
        <f t="shared" si="49"/>
        <v>0</v>
      </c>
      <c r="T218" s="2">
        <f>+'Silver '!D388</f>
        <v>0.21015</v>
      </c>
      <c r="V218" s="4">
        <f t="shared" si="57"/>
        <v>0</v>
      </c>
      <c r="W218" s="4">
        <f t="shared" si="58"/>
        <v>0</v>
      </c>
      <c r="X218" s="4">
        <f t="shared" si="59"/>
        <v>0</v>
      </c>
      <c r="Y218" s="4">
        <f t="shared" si="60"/>
        <v>16.88705357142857</v>
      </c>
      <c r="Z218" s="4">
        <f t="shared" si="61"/>
        <v>0</v>
      </c>
      <c r="AA218" s="4">
        <f t="shared" si="62"/>
        <v>0</v>
      </c>
      <c r="AB218" s="4">
        <f t="shared" si="63"/>
        <v>0</v>
      </c>
      <c r="AC218" s="4">
        <f t="shared" si="64"/>
        <v>0</v>
      </c>
    </row>
    <row r="219" spans="1:29" ht="15.75">
      <c r="A219" s="2">
        <v>1730</v>
      </c>
      <c r="K219" s="4">
        <f t="shared" si="56"/>
        <v>0</v>
      </c>
      <c r="L219" s="4">
        <f t="shared" si="50"/>
        <v>0</v>
      </c>
      <c r="M219" s="4">
        <f t="shared" si="51"/>
        <v>0</v>
      </c>
      <c r="N219" s="4">
        <f t="shared" si="52"/>
        <v>0</v>
      </c>
      <c r="O219" s="4">
        <f t="shared" si="53"/>
        <v>0</v>
      </c>
      <c r="P219" s="4">
        <f t="shared" si="54"/>
        <v>0</v>
      </c>
      <c r="Q219" s="4">
        <f t="shared" si="55"/>
        <v>0</v>
      </c>
      <c r="R219" s="4">
        <f t="shared" si="49"/>
        <v>0</v>
      </c>
      <c r="T219" s="2">
        <f>+'Silver '!D389</f>
        <v>0.21015</v>
      </c>
      <c r="V219" s="4">
        <f t="shared" si="57"/>
        <v>0</v>
      </c>
      <c r="W219" s="4">
        <f t="shared" si="58"/>
        <v>0</v>
      </c>
      <c r="X219" s="4">
        <f t="shared" si="59"/>
        <v>0</v>
      </c>
      <c r="Y219" s="4">
        <f t="shared" si="60"/>
        <v>0</v>
      </c>
      <c r="Z219" s="4">
        <f t="shared" si="61"/>
        <v>0</v>
      </c>
      <c r="AA219" s="4">
        <f t="shared" si="62"/>
        <v>0</v>
      </c>
      <c r="AB219" s="4">
        <f t="shared" si="63"/>
        <v>0</v>
      </c>
      <c r="AC219" s="4">
        <f t="shared" si="64"/>
        <v>0</v>
      </c>
    </row>
    <row r="220" spans="1:29" ht="15.75">
      <c r="A220" s="2">
        <v>1731</v>
      </c>
      <c r="E220" s="23">
        <v>39</v>
      </c>
      <c r="K220" s="4">
        <f t="shared" si="56"/>
        <v>0</v>
      </c>
      <c r="L220" s="4">
        <f t="shared" si="50"/>
        <v>0</v>
      </c>
      <c r="M220" s="4">
        <f t="shared" si="51"/>
        <v>0</v>
      </c>
      <c r="N220" s="4">
        <f t="shared" si="52"/>
        <v>69.64285714285714</v>
      </c>
      <c r="O220" s="4">
        <f t="shared" si="53"/>
        <v>0</v>
      </c>
      <c r="P220" s="4">
        <f t="shared" si="54"/>
        <v>0</v>
      </c>
      <c r="Q220" s="4">
        <f t="shared" si="55"/>
        <v>0</v>
      </c>
      <c r="R220" s="4">
        <f t="shared" si="49"/>
        <v>0</v>
      </c>
      <c r="T220" s="2">
        <f>+'Silver '!D390</f>
        <v>0.21015</v>
      </c>
      <c r="V220" s="4">
        <f t="shared" si="57"/>
        <v>0</v>
      </c>
      <c r="W220" s="4">
        <f t="shared" si="58"/>
        <v>0</v>
      </c>
      <c r="X220" s="4">
        <f t="shared" si="59"/>
        <v>0</v>
      </c>
      <c r="Y220" s="4">
        <f t="shared" si="60"/>
        <v>14.635446428571427</v>
      </c>
      <c r="Z220" s="4">
        <f t="shared" si="61"/>
        <v>0</v>
      </c>
      <c r="AA220" s="4">
        <f t="shared" si="62"/>
        <v>0</v>
      </c>
      <c r="AB220" s="4">
        <f t="shared" si="63"/>
        <v>0</v>
      </c>
      <c r="AC220" s="4">
        <f t="shared" si="64"/>
        <v>0</v>
      </c>
    </row>
    <row r="221" spans="1:29" ht="15.75">
      <c r="A221" s="2">
        <v>1732</v>
      </c>
      <c r="E221" s="23">
        <v>39</v>
      </c>
      <c r="K221" s="4">
        <f t="shared" si="56"/>
        <v>0</v>
      </c>
      <c r="L221" s="4">
        <f t="shared" si="50"/>
        <v>0</v>
      </c>
      <c r="M221" s="4">
        <f t="shared" si="51"/>
        <v>0</v>
      </c>
      <c r="N221" s="4">
        <f t="shared" si="52"/>
        <v>69.64285714285714</v>
      </c>
      <c r="O221" s="4">
        <f t="shared" si="53"/>
        <v>0</v>
      </c>
      <c r="P221" s="4">
        <f t="shared" si="54"/>
        <v>0</v>
      </c>
      <c r="Q221" s="4">
        <f t="shared" si="55"/>
        <v>0</v>
      </c>
      <c r="R221" s="4">
        <f t="shared" si="49"/>
        <v>0</v>
      </c>
      <c r="T221" s="2">
        <f>+'Silver '!D391</f>
        <v>0.21015</v>
      </c>
      <c r="V221" s="4">
        <f t="shared" si="57"/>
        <v>0</v>
      </c>
      <c r="W221" s="4">
        <f t="shared" si="58"/>
        <v>0</v>
      </c>
      <c r="X221" s="4">
        <f t="shared" si="59"/>
        <v>0</v>
      </c>
      <c r="Y221" s="4">
        <f t="shared" si="60"/>
        <v>14.635446428571427</v>
      </c>
      <c r="Z221" s="4">
        <f t="shared" si="61"/>
        <v>0</v>
      </c>
      <c r="AA221" s="4">
        <f t="shared" si="62"/>
        <v>0</v>
      </c>
      <c r="AB221" s="4">
        <f t="shared" si="63"/>
        <v>0</v>
      </c>
      <c r="AC221" s="4">
        <f t="shared" si="64"/>
        <v>0</v>
      </c>
    </row>
    <row r="222" spans="1:29" ht="15.75">
      <c r="A222" s="2">
        <v>1733</v>
      </c>
      <c r="E222" s="23">
        <v>39</v>
      </c>
      <c r="K222" s="4">
        <f t="shared" si="56"/>
        <v>0</v>
      </c>
      <c r="L222" s="4">
        <f t="shared" si="50"/>
        <v>0</v>
      </c>
      <c r="M222" s="4">
        <f t="shared" si="51"/>
        <v>0</v>
      </c>
      <c r="N222" s="4">
        <f t="shared" si="52"/>
        <v>69.64285714285714</v>
      </c>
      <c r="O222" s="4">
        <f t="shared" si="53"/>
        <v>0</v>
      </c>
      <c r="P222" s="4">
        <f t="shared" si="54"/>
        <v>0</v>
      </c>
      <c r="Q222" s="4">
        <f t="shared" si="55"/>
        <v>0</v>
      </c>
      <c r="R222" s="4">
        <f t="shared" si="49"/>
        <v>0</v>
      </c>
      <c r="T222" s="2">
        <f>+'Silver '!D392</f>
        <v>0.21015</v>
      </c>
      <c r="V222" s="4">
        <f t="shared" si="57"/>
        <v>0</v>
      </c>
      <c r="W222" s="4">
        <f t="shared" si="58"/>
        <v>0</v>
      </c>
      <c r="X222" s="4">
        <f t="shared" si="59"/>
        <v>0</v>
      </c>
      <c r="Y222" s="4">
        <f t="shared" si="60"/>
        <v>14.635446428571427</v>
      </c>
      <c r="Z222" s="4">
        <f t="shared" si="61"/>
        <v>0</v>
      </c>
      <c r="AA222" s="4">
        <f t="shared" si="62"/>
        <v>0</v>
      </c>
      <c r="AB222" s="4">
        <f t="shared" si="63"/>
        <v>0</v>
      </c>
      <c r="AC222" s="4">
        <f t="shared" si="64"/>
        <v>0</v>
      </c>
    </row>
    <row r="223" spans="1:29" ht="15.75">
      <c r="A223" s="2">
        <v>1734</v>
      </c>
      <c r="K223" s="4">
        <f t="shared" si="56"/>
        <v>0</v>
      </c>
      <c r="L223" s="4">
        <f t="shared" si="50"/>
        <v>0</v>
      </c>
      <c r="M223" s="4">
        <f t="shared" si="51"/>
        <v>0</v>
      </c>
      <c r="N223" s="4">
        <f t="shared" si="52"/>
        <v>0</v>
      </c>
      <c r="O223" s="4">
        <f t="shared" si="53"/>
        <v>0</v>
      </c>
      <c r="P223" s="4">
        <f t="shared" si="54"/>
        <v>0</v>
      </c>
      <c r="Q223" s="4">
        <f t="shared" si="55"/>
        <v>0</v>
      </c>
      <c r="R223" s="4">
        <f t="shared" si="49"/>
        <v>0</v>
      </c>
      <c r="T223" s="2">
        <f>+'Silver '!D393</f>
        <v>0.21015</v>
      </c>
      <c r="V223" s="4">
        <f t="shared" si="57"/>
        <v>0</v>
      </c>
      <c r="W223" s="4">
        <f t="shared" si="58"/>
        <v>0</v>
      </c>
      <c r="X223" s="4">
        <f t="shared" si="59"/>
        <v>0</v>
      </c>
      <c r="Y223" s="4">
        <f t="shared" si="60"/>
        <v>0</v>
      </c>
      <c r="Z223" s="4">
        <f t="shared" si="61"/>
        <v>0</v>
      </c>
      <c r="AA223" s="4">
        <f t="shared" si="62"/>
        <v>0</v>
      </c>
      <c r="AB223" s="4">
        <f t="shared" si="63"/>
        <v>0</v>
      </c>
      <c r="AC223" s="4">
        <f t="shared" si="64"/>
        <v>0</v>
      </c>
    </row>
    <row r="224" spans="1:29" ht="15.75">
      <c r="A224" s="2">
        <v>1735</v>
      </c>
      <c r="H224" s="23">
        <v>3.38</v>
      </c>
      <c r="K224" s="4">
        <f t="shared" si="56"/>
        <v>0</v>
      </c>
      <c r="L224" s="4">
        <f t="shared" si="50"/>
        <v>0</v>
      </c>
      <c r="M224" s="4">
        <f t="shared" si="51"/>
        <v>0</v>
      </c>
      <c r="N224" s="4">
        <f t="shared" si="52"/>
        <v>0</v>
      </c>
      <c r="O224" s="4">
        <f t="shared" si="53"/>
        <v>0</v>
      </c>
      <c r="P224" s="4">
        <f t="shared" si="54"/>
        <v>0</v>
      </c>
      <c r="Q224" s="4">
        <f t="shared" si="55"/>
        <v>6.035714285714285</v>
      </c>
      <c r="R224" s="4">
        <f t="shared" si="49"/>
        <v>0</v>
      </c>
      <c r="T224" s="2">
        <f>+'Silver '!D394</f>
        <v>0.21015</v>
      </c>
      <c r="V224" s="4">
        <f t="shared" si="57"/>
        <v>0</v>
      </c>
      <c r="W224" s="4">
        <f t="shared" si="58"/>
        <v>0</v>
      </c>
      <c r="X224" s="4">
        <f t="shared" si="59"/>
        <v>0</v>
      </c>
      <c r="Y224" s="4">
        <f t="shared" si="60"/>
        <v>0</v>
      </c>
      <c r="Z224" s="4">
        <f t="shared" si="61"/>
        <v>0</v>
      </c>
      <c r="AA224" s="4">
        <f t="shared" si="62"/>
        <v>0</v>
      </c>
      <c r="AB224" s="4">
        <f t="shared" si="63"/>
        <v>1.2684053571428568</v>
      </c>
      <c r="AC224" s="4">
        <f t="shared" si="64"/>
        <v>0</v>
      </c>
    </row>
    <row r="225" spans="1:29" ht="15.75">
      <c r="A225" s="2">
        <v>1736</v>
      </c>
      <c r="H225" s="23">
        <v>3.38</v>
      </c>
      <c r="K225" s="4">
        <f t="shared" si="56"/>
        <v>0</v>
      </c>
      <c r="L225" s="4">
        <f t="shared" si="50"/>
        <v>0</v>
      </c>
      <c r="M225" s="4">
        <f t="shared" si="51"/>
        <v>0</v>
      </c>
      <c r="N225" s="4">
        <f t="shared" si="52"/>
        <v>0</v>
      </c>
      <c r="O225" s="4">
        <f t="shared" si="53"/>
        <v>0</v>
      </c>
      <c r="P225" s="4">
        <f t="shared" si="54"/>
        <v>0</v>
      </c>
      <c r="Q225" s="4">
        <f t="shared" si="55"/>
        <v>6.035714285714285</v>
      </c>
      <c r="R225" s="4">
        <f t="shared" si="49"/>
        <v>0</v>
      </c>
      <c r="T225" s="2">
        <f>+'Silver '!D395</f>
        <v>0.21015</v>
      </c>
      <c r="V225" s="4">
        <f t="shared" si="57"/>
        <v>0</v>
      </c>
      <c r="W225" s="4">
        <f t="shared" si="58"/>
        <v>0</v>
      </c>
      <c r="X225" s="4">
        <f t="shared" si="59"/>
        <v>0</v>
      </c>
      <c r="Y225" s="4">
        <f t="shared" si="60"/>
        <v>0</v>
      </c>
      <c r="Z225" s="4">
        <f t="shared" si="61"/>
        <v>0</v>
      </c>
      <c r="AA225" s="4">
        <f t="shared" si="62"/>
        <v>0</v>
      </c>
      <c r="AB225" s="4">
        <f t="shared" si="63"/>
        <v>1.2684053571428568</v>
      </c>
      <c r="AC225" s="4">
        <f t="shared" si="64"/>
        <v>0</v>
      </c>
    </row>
    <row r="226" spans="1:29" ht="15.75">
      <c r="A226" s="2">
        <v>1737</v>
      </c>
      <c r="K226" s="4">
        <f t="shared" si="56"/>
        <v>0</v>
      </c>
      <c r="L226" s="4">
        <f t="shared" si="50"/>
        <v>0</v>
      </c>
      <c r="M226" s="4">
        <f t="shared" si="51"/>
        <v>0</v>
      </c>
      <c r="N226" s="4">
        <f t="shared" si="52"/>
        <v>0</v>
      </c>
      <c r="O226" s="4">
        <f t="shared" si="53"/>
        <v>0</v>
      </c>
      <c r="P226" s="4">
        <f t="shared" si="54"/>
        <v>0</v>
      </c>
      <c r="Q226" s="4">
        <f t="shared" si="55"/>
        <v>0</v>
      </c>
      <c r="R226" s="4">
        <f t="shared" si="49"/>
        <v>0</v>
      </c>
      <c r="T226" s="2">
        <f>+'Silver '!D396</f>
        <v>0.21015</v>
      </c>
      <c r="V226" s="4">
        <f t="shared" si="57"/>
        <v>0</v>
      </c>
      <c r="W226" s="4">
        <f t="shared" si="58"/>
        <v>0</v>
      </c>
      <c r="X226" s="4">
        <f t="shared" si="59"/>
        <v>0</v>
      </c>
      <c r="Y226" s="4">
        <f t="shared" si="60"/>
        <v>0</v>
      </c>
      <c r="Z226" s="4">
        <f t="shared" si="61"/>
        <v>0</v>
      </c>
      <c r="AA226" s="4">
        <f t="shared" si="62"/>
        <v>0</v>
      </c>
      <c r="AB226" s="4">
        <f t="shared" si="63"/>
        <v>0</v>
      </c>
      <c r="AC226" s="4">
        <f t="shared" si="64"/>
        <v>0</v>
      </c>
    </row>
    <row r="227" spans="1:29" ht="15.75">
      <c r="A227" s="2">
        <v>1738</v>
      </c>
      <c r="K227" s="4">
        <f t="shared" si="56"/>
        <v>0</v>
      </c>
      <c r="L227" s="4">
        <f t="shared" si="50"/>
        <v>0</v>
      </c>
      <c r="M227" s="4">
        <f t="shared" si="51"/>
        <v>0</v>
      </c>
      <c r="N227" s="4">
        <f t="shared" si="52"/>
        <v>0</v>
      </c>
      <c r="O227" s="4">
        <f t="shared" si="53"/>
        <v>0</v>
      </c>
      <c r="P227" s="4">
        <f t="shared" si="54"/>
        <v>0</v>
      </c>
      <c r="Q227" s="4">
        <f t="shared" si="55"/>
        <v>0</v>
      </c>
      <c r="R227" s="4">
        <f t="shared" si="49"/>
        <v>0</v>
      </c>
      <c r="T227" s="2">
        <f>+'Silver '!D397</f>
        <v>0.21015</v>
      </c>
      <c r="V227" s="4">
        <f t="shared" si="57"/>
        <v>0</v>
      </c>
      <c r="W227" s="4">
        <f t="shared" si="58"/>
        <v>0</v>
      </c>
      <c r="X227" s="4">
        <f t="shared" si="59"/>
        <v>0</v>
      </c>
      <c r="Y227" s="4">
        <f t="shared" si="60"/>
        <v>0</v>
      </c>
      <c r="Z227" s="4">
        <f t="shared" si="61"/>
        <v>0</v>
      </c>
      <c r="AA227" s="4">
        <f t="shared" si="62"/>
        <v>0</v>
      </c>
      <c r="AB227" s="4">
        <f t="shared" si="63"/>
        <v>0</v>
      </c>
      <c r="AC227" s="4">
        <f t="shared" si="64"/>
        <v>0</v>
      </c>
    </row>
    <row r="228" spans="1:29" ht="15.75">
      <c r="A228" s="2">
        <v>1739</v>
      </c>
      <c r="K228" s="4">
        <f t="shared" si="56"/>
        <v>0</v>
      </c>
      <c r="L228" s="4">
        <f t="shared" si="50"/>
        <v>0</v>
      </c>
      <c r="M228" s="4">
        <f t="shared" si="51"/>
        <v>0</v>
      </c>
      <c r="N228" s="4">
        <f t="shared" si="52"/>
        <v>0</v>
      </c>
      <c r="O228" s="4">
        <f t="shared" si="53"/>
        <v>0</v>
      </c>
      <c r="P228" s="4">
        <f t="shared" si="54"/>
        <v>0</v>
      </c>
      <c r="Q228" s="4">
        <f t="shared" si="55"/>
        <v>0</v>
      </c>
      <c r="R228" s="4">
        <f t="shared" si="49"/>
        <v>0</v>
      </c>
      <c r="T228" s="2">
        <f>+'Silver '!D398</f>
        <v>0.21015</v>
      </c>
      <c r="V228" s="4">
        <f t="shared" si="57"/>
        <v>0</v>
      </c>
      <c r="W228" s="4">
        <f t="shared" si="58"/>
        <v>0</v>
      </c>
      <c r="X228" s="4">
        <f t="shared" si="59"/>
        <v>0</v>
      </c>
      <c r="Y228" s="4">
        <f t="shared" si="60"/>
        <v>0</v>
      </c>
      <c r="Z228" s="4">
        <f t="shared" si="61"/>
        <v>0</v>
      </c>
      <c r="AA228" s="4">
        <f t="shared" si="62"/>
        <v>0</v>
      </c>
      <c r="AB228" s="4">
        <f t="shared" si="63"/>
        <v>0</v>
      </c>
      <c r="AC228" s="4">
        <f t="shared" si="64"/>
        <v>0</v>
      </c>
    </row>
    <row r="229" spans="1:29" ht="15.75">
      <c r="A229" s="2">
        <v>1740</v>
      </c>
      <c r="K229" s="4">
        <f t="shared" si="56"/>
        <v>0</v>
      </c>
      <c r="L229" s="4">
        <f t="shared" si="50"/>
        <v>0</v>
      </c>
      <c r="M229" s="4">
        <f t="shared" si="51"/>
        <v>0</v>
      </c>
      <c r="N229" s="4">
        <f t="shared" si="52"/>
        <v>0</v>
      </c>
      <c r="O229" s="4">
        <f t="shared" si="53"/>
        <v>0</v>
      </c>
      <c r="P229" s="4">
        <f t="shared" si="54"/>
        <v>0</v>
      </c>
      <c r="Q229" s="4">
        <f t="shared" si="55"/>
        <v>0</v>
      </c>
      <c r="R229" s="4">
        <f t="shared" si="49"/>
        <v>0</v>
      </c>
      <c r="T229" s="2">
        <f>+'Silver '!D399</f>
        <v>0.21015</v>
      </c>
      <c r="V229" s="4">
        <f t="shared" si="57"/>
        <v>0</v>
      </c>
      <c r="W229" s="4">
        <f t="shared" si="58"/>
        <v>0</v>
      </c>
      <c r="X229" s="4">
        <f t="shared" si="59"/>
        <v>0</v>
      </c>
      <c r="Y229" s="4">
        <f t="shared" si="60"/>
        <v>0</v>
      </c>
      <c r="Z229" s="4">
        <f t="shared" si="61"/>
        <v>0</v>
      </c>
      <c r="AA229" s="4">
        <f t="shared" si="62"/>
        <v>0</v>
      </c>
      <c r="AB229" s="4">
        <f t="shared" si="63"/>
        <v>0</v>
      </c>
      <c r="AC229" s="4">
        <f t="shared" si="64"/>
        <v>0</v>
      </c>
    </row>
    <row r="230" spans="1:29" ht="15.75">
      <c r="A230" s="2">
        <v>1741</v>
      </c>
      <c r="H230" s="23">
        <v>3.5</v>
      </c>
      <c r="K230" s="4">
        <f t="shared" si="56"/>
        <v>0</v>
      </c>
      <c r="L230" s="4">
        <f t="shared" si="50"/>
        <v>0</v>
      </c>
      <c r="M230" s="4">
        <f t="shared" si="51"/>
        <v>0</v>
      </c>
      <c r="N230" s="4">
        <f t="shared" si="52"/>
        <v>0</v>
      </c>
      <c r="O230" s="4">
        <f t="shared" si="53"/>
        <v>0</v>
      </c>
      <c r="P230" s="4">
        <f t="shared" si="54"/>
        <v>0</v>
      </c>
      <c r="Q230" s="4">
        <f t="shared" si="55"/>
        <v>6.249999999999999</v>
      </c>
      <c r="R230" s="4">
        <f t="shared" si="49"/>
        <v>0</v>
      </c>
      <c r="T230" s="2">
        <f>+'Silver '!D400</f>
        <v>0.21015</v>
      </c>
      <c r="V230" s="4">
        <f t="shared" si="57"/>
        <v>0</v>
      </c>
      <c r="W230" s="4">
        <f t="shared" si="58"/>
        <v>0</v>
      </c>
      <c r="X230" s="4">
        <f t="shared" si="59"/>
        <v>0</v>
      </c>
      <c r="Y230" s="4">
        <f t="shared" si="60"/>
        <v>0</v>
      </c>
      <c r="Z230" s="4">
        <f t="shared" si="61"/>
        <v>0</v>
      </c>
      <c r="AA230" s="4">
        <f t="shared" si="62"/>
        <v>0</v>
      </c>
      <c r="AB230" s="4">
        <f t="shared" si="63"/>
        <v>1.3134374999999998</v>
      </c>
      <c r="AC230" s="4">
        <f t="shared" si="64"/>
        <v>0</v>
      </c>
    </row>
    <row r="231" spans="1:29" ht="15.75">
      <c r="A231" s="2">
        <v>1742</v>
      </c>
      <c r="H231" s="23">
        <v>3.5</v>
      </c>
      <c r="K231" s="4">
        <f t="shared" si="56"/>
        <v>0</v>
      </c>
      <c r="L231" s="4">
        <f t="shared" si="50"/>
        <v>0</v>
      </c>
      <c r="M231" s="4">
        <f t="shared" si="51"/>
        <v>0</v>
      </c>
      <c r="N231" s="4">
        <f t="shared" si="52"/>
        <v>0</v>
      </c>
      <c r="O231" s="4">
        <f t="shared" si="53"/>
        <v>0</v>
      </c>
      <c r="P231" s="4">
        <f t="shared" si="54"/>
        <v>0</v>
      </c>
      <c r="Q231" s="4">
        <f t="shared" si="55"/>
        <v>6.249999999999999</v>
      </c>
      <c r="R231" s="4">
        <f t="shared" si="49"/>
        <v>0</v>
      </c>
      <c r="T231" s="2">
        <f>+'Silver '!D401</f>
        <v>0.21015</v>
      </c>
      <c r="V231" s="4">
        <f t="shared" si="57"/>
        <v>0</v>
      </c>
      <c r="W231" s="4">
        <f t="shared" si="58"/>
        <v>0</v>
      </c>
      <c r="X231" s="4">
        <f t="shared" si="59"/>
        <v>0</v>
      </c>
      <c r="Y231" s="4">
        <f t="shared" si="60"/>
        <v>0</v>
      </c>
      <c r="Z231" s="4">
        <f t="shared" si="61"/>
        <v>0</v>
      </c>
      <c r="AA231" s="4">
        <f t="shared" si="62"/>
        <v>0</v>
      </c>
      <c r="AB231" s="4">
        <f t="shared" si="63"/>
        <v>1.3134374999999998</v>
      </c>
      <c r="AC231" s="4">
        <f t="shared" si="64"/>
        <v>0</v>
      </c>
    </row>
    <row r="232" spans="1:29" ht="15.75">
      <c r="A232" s="2">
        <v>1743</v>
      </c>
      <c r="H232" s="23">
        <v>3.5</v>
      </c>
      <c r="K232" s="4">
        <f t="shared" si="56"/>
        <v>0</v>
      </c>
      <c r="L232" s="4">
        <f t="shared" si="50"/>
        <v>0</v>
      </c>
      <c r="M232" s="4">
        <f t="shared" si="51"/>
        <v>0</v>
      </c>
      <c r="N232" s="4">
        <f t="shared" si="52"/>
        <v>0</v>
      </c>
      <c r="O232" s="4">
        <f t="shared" si="53"/>
        <v>0</v>
      </c>
      <c r="P232" s="4">
        <f t="shared" si="54"/>
        <v>0</v>
      </c>
      <c r="Q232" s="4">
        <f t="shared" si="55"/>
        <v>6.249999999999999</v>
      </c>
      <c r="R232" s="4">
        <f t="shared" si="49"/>
        <v>0</v>
      </c>
      <c r="T232" s="2">
        <f>+'Silver '!D402</f>
        <v>0.21015</v>
      </c>
      <c r="V232" s="4">
        <f t="shared" si="57"/>
        <v>0</v>
      </c>
      <c r="W232" s="4">
        <f t="shared" si="58"/>
        <v>0</v>
      </c>
      <c r="X232" s="4">
        <f t="shared" si="59"/>
        <v>0</v>
      </c>
      <c r="Y232" s="4">
        <f t="shared" si="60"/>
        <v>0</v>
      </c>
      <c r="Z232" s="4">
        <f t="shared" si="61"/>
        <v>0</v>
      </c>
      <c r="AA232" s="4">
        <f t="shared" si="62"/>
        <v>0</v>
      </c>
      <c r="AB232" s="4">
        <f t="shared" si="63"/>
        <v>1.3134374999999998</v>
      </c>
      <c r="AC232" s="4">
        <f t="shared" si="64"/>
        <v>0</v>
      </c>
    </row>
    <row r="233" spans="1:29" ht="15.75">
      <c r="A233" s="2">
        <v>1744</v>
      </c>
      <c r="H233" s="23">
        <v>3.5</v>
      </c>
      <c r="K233" s="4">
        <f t="shared" si="56"/>
        <v>0</v>
      </c>
      <c r="L233" s="4">
        <f t="shared" si="50"/>
        <v>0</v>
      </c>
      <c r="M233" s="4">
        <f t="shared" si="51"/>
        <v>0</v>
      </c>
      <c r="N233" s="4">
        <f t="shared" si="52"/>
        <v>0</v>
      </c>
      <c r="O233" s="4">
        <f t="shared" si="53"/>
        <v>0</v>
      </c>
      <c r="P233" s="4">
        <f t="shared" si="54"/>
        <v>0</v>
      </c>
      <c r="Q233" s="4">
        <f t="shared" si="55"/>
        <v>6.249999999999999</v>
      </c>
      <c r="R233" s="4">
        <f t="shared" si="49"/>
        <v>0</v>
      </c>
      <c r="T233" s="2">
        <f>+'Silver '!D403</f>
        <v>0.21015</v>
      </c>
      <c r="V233" s="4">
        <f t="shared" si="57"/>
        <v>0</v>
      </c>
      <c r="W233" s="4">
        <f t="shared" si="58"/>
        <v>0</v>
      </c>
      <c r="X233" s="4">
        <f t="shared" si="59"/>
        <v>0</v>
      </c>
      <c r="Y233" s="4">
        <f t="shared" si="60"/>
        <v>0</v>
      </c>
      <c r="Z233" s="4">
        <f t="shared" si="61"/>
        <v>0</v>
      </c>
      <c r="AA233" s="4">
        <f t="shared" si="62"/>
        <v>0</v>
      </c>
      <c r="AB233" s="4">
        <f t="shared" si="63"/>
        <v>1.3134374999999998</v>
      </c>
      <c r="AC233" s="4">
        <f t="shared" si="64"/>
        <v>0</v>
      </c>
    </row>
    <row r="234" spans="1:29" ht="15.75">
      <c r="A234" s="2">
        <v>1745</v>
      </c>
      <c r="H234" s="23">
        <v>3.5</v>
      </c>
      <c r="K234" s="4">
        <f t="shared" si="56"/>
        <v>0</v>
      </c>
      <c r="L234" s="4">
        <f t="shared" si="50"/>
        <v>0</v>
      </c>
      <c r="M234" s="4">
        <f t="shared" si="51"/>
        <v>0</v>
      </c>
      <c r="N234" s="4">
        <f t="shared" si="52"/>
        <v>0</v>
      </c>
      <c r="O234" s="4">
        <f t="shared" si="53"/>
        <v>0</v>
      </c>
      <c r="P234" s="4">
        <f t="shared" si="54"/>
        <v>0</v>
      </c>
      <c r="Q234" s="4">
        <f t="shared" si="55"/>
        <v>6.249999999999999</v>
      </c>
      <c r="R234" s="4">
        <f t="shared" si="49"/>
        <v>0</v>
      </c>
      <c r="T234" s="2">
        <f>+'Silver '!D404</f>
        <v>0.21015</v>
      </c>
      <c r="V234" s="4">
        <f t="shared" si="57"/>
        <v>0</v>
      </c>
      <c r="W234" s="4">
        <f t="shared" si="58"/>
        <v>0</v>
      </c>
      <c r="X234" s="4">
        <f t="shared" si="59"/>
        <v>0</v>
      </c>
      <c r="Y234" s="4">
        <f t="shared" si="60"/>
        <v>0</v>
      </c>
      <c r="Z234" s="4">
        <f t="shared" si="61"/>
        <v>0</v>
      </c>
      <c r="AA234" s="4">
        <f t="shared" si="62"/>
        <v>0</v>
      </c>
      <c r="AB234" s="4">
        <f t="shared" si="63"/>
        <v>1.3134374999999998</v>
      </c>
      <c r="AC234" s="4">
        <f t="shared" si="64"/>
        <v>0</v>
      </c>
    </row>
    <row r="235" spans="1:29" ht="15.75">
      <c r="A235" s="2">
        <v>1746</v>
      </c>
      <c r="H235" s="23">
        <v>3.5</v>
      </c>
      <c r="K235" s="4">
        <f t="shared" si="56"/>
        <v>0</v>
      </c>
      <c r="L235" s="4">
        <f t="shared" si="50"/>
        <v>0</v>
      </c>
      <c r="M235" s="4">
        <f t="shared" si="51"/>
        <v>0</v>
      </c>
      <c r="N235" s="4">
        <f t="shared" si="52"/>
        <v>0</v>
      </c>
      <c r="O235" s="4">
        <f t="shared" si="53"/>
        <v>0</v>
      </c>
      <c r="P235" s="4">
        <f t="shared" si="54"/>
        <v>0</v>
      </c>
      <c r="Q235" s="4">
        <f t="shared" si="55"/>
        <v>6.249999999999999</v>
      </c>
      <c r="R235" s="4">
        <f t="shared" si="49"/>
        <v>0</v>
      </c>
      <c r="T235" s="2">
        <f>+'Silver '!D405</f>
        <v>0.21015</v>
      </c>
      <c r="V235" s="4">
        <f t="shared" si="57"/>
        <v>0</v>
      </c>
      <c r="W235" s="4">
        <f t="shared" si="58"/>
        <v>0</v>
      </c>
      <c r="X235" s="4">
        <f t="shared" si="59"/>
        <v>0</v>
      </c>
      <c r="Y235" s="4">
        <f t="shared" si="60"/>
        <v>0</v>
      </c>
      <c r="Z235" s="4">
        <f t="shared" si="61"/>
        <v>0</v>
      </c>
      <c r="AA235" s="4">
        <f t="shared" si="62"/>
        <v>0</v>
      </c>
      <c r="AB235" s="4">
        <f t="shared" si="63"/>
        <v>1.3134374999999998</v>
      </c>
      <c r="AC235" s="4">
        <f t="shared" si="64"/>
        <v>0</v>
      </c>
    </row>
    <row r="236" spans="1:29" ht="15.75">
      <c r="A236" s="2">
        <v>1747</v>
      </c>
      <c r="H236" s="23">
        <v>3.5</v>
      </c>
      <c r="K236" s="4">
        <f t="shared" si="56"/>
        <v>0</v>
      </c>
      <c r="L236" s="4">
        <f t="shared" si="50"/>
        <v>0</v>
      </c>
      <c r="M236" s="4">
        <f t="shared" si="51"/>
        <v>0</v>
      </c>
      <c r="N236" s="4">
        <f t="shared" si="52"/>
        <v>0</v>
      </c>
      <c r="O236" s="4">
        <f t="shared" si="53"/>
        <v>0</v>
      </c>
      <c r="P236" s="4">
        <f t="shared" si="54"/>
        <v>0</v>
      </c>
      <c r="Q236" s="4">
        <f t="shared" si="55"/>
        <v>6.249999999999999</v>
      </c>
      <c r="R236" s="4">
        <f t="shared" si="49"/>
        <v>0</v>
      </c>
      <c r="T236" s="2">
        <f>+'Silver '!D406</f>
        <v>0.21015</v>
      </c>
      <c r="V236" s="4">
        <f t="shared" si="57"/>
        <v>0</v>
      </c>
      <c r="W236" s="4">
        <f t="shared" si="58"/>
        <v>0</v>
      </c>
      <c r="X236" s="4">
        <f t="shared" si="59"/>
        <v>0</v>
      </c>
      <c r="Y236" s="4">
        <f t="shared" si="60"/>
        <v>0</v>
      </c>
      <c r="Z236" s="4">
        <f t="shared" si="61"/>
        <v>0</v>
      </c>
      <c r="AA236" s="4">
        <f t="shared" si="62"/>
        <v>0</v>
      </c>
      <c r="AB236" s="4">
        <f t="shared" si="63"/>
        <v>1.3134374999999998</v>
      </c>
      <c r="AC236" s="4">
        <f t="shared" si="64"/>
        <v>0</v>
      </c>
    </row>
    <row r="237" spans="1:29" ht="15.75">
      <c r="A237" s="2">
        <v>1748</v>
      </c>
      <c r="H237" s="23">
        <v>3.5</v>
      </c>
      <c r="K237" s="4">
        <f t="shared" si="56"/>
        <v>0</v>
      </c>
      <c r="L237" s="4">
        <f t="shared" si="50"/>
        <v>0</v>
      </c>
      <c r="M237" s="4">
        <f t="shared" si="51"/>
        <v>0</v>
      </c>
      <c r="N237" s="4">
        <f t="shared" si="52"/>
        <v>0</v>
      </c>
      <c r="O237" s="4">
        <f t="shared" si="53"/>
        <v>0</v>
      </c>
      <c r="P237" s="4">
        <f t="shared" si="54"/>
        <v>0</v>
      </c>
      <c r="Q237" s="4">
        <f t="shared" si="55"/>
        <v>6.249999999999999</v>
      </c>
      <c r="R237" s="4">
        <f t="shared" si="49"/>
        <v>0</v>
      </c>
      <c r="T237" s="2">
        <f>+'Silver '!D407</f>
        <v>0.21015</v>
      </c>
      <c r="V237" s="4">
        <f t="shared" si="57"/>
        <v>0</v>
      </c>
      <c r="W237" s="4">
        <f t="shared" si="58"/>
        <v>0</v>
      </c>
      <c r="X237" s="4">
        <f t="shared" si="59"/>
        <v>0</v>
      </c>
      <c r="Y237" s="4">
        <f t="shared" si="60"/>
        <v>0</v>
      </c>
      <c r="Z237" s="4">
        <f t="shared" si="61"/>
        <v>0</v>
      </c>
      <c r="AA237" s="4">
        <f t="shared" si="62"/>
        <v>0</v>
      </c>
      <c r="AB237" s="4">
        <f t="shared" si="63"/>
        <v>1.3134374999999998</v>
      </c>
      <c r="AC237" s="4">
        <f t="shared" si="64"/>
        <v>0</v>
      </c>
    </row>
    <row r="238" spans="1:29" ht="15.75">
      <c r="A238" s="2">
        <v>1749</v>
      </c>
      <c r="H238" s="23">
        <v>3.5</v>
      </c>
      <c r="K238" s="4">
        <f t="shared" si="56"/>
        <v>0</v>
      </c>
      <c r="L238" s="4">
        <f t="shared" si="50"/>
        <v>0</v>
      </c>
      <c r="M238" s="4">
        <f t="shared" si="51"/>
        <v>0</v>
      </c>
      <c r="N238" s="4">
        <f t="shared" si="52"/>
        <v>0</v>
      </c>
      <c r="O238" s="4">
        <f t="shared" si="53"/>
        <v>0</v>
      </c>
      <c r="P238" s="4">
        <f t="shared" si="54"/>
        <v>0</v>
      </c>
      <c r="Q238" s="4">
        <f t="shared" si="55"/>
        <v>6.249999999999999</v>
      </c>
      <c r="R238" s="4">
        <f t="shared" si="49"/>
        <v>0</v>
      </c>
      <c r="T238" s="2">
        <f>+'Silver '!D408</f>
        <v>0.20481</v>
      </c>
      <c r="V238" s="4">
        <f t="shared" si="57"/>
        <v>0</v>
      </c>
      <c r="W238" s="4">
        <f t="shared" si="58"/>
        <v>0</v>
      </c>
      <c r="X238" s="4">
        <f t="shared" si="59"/>
        <v>0</v>
      </c>
      <c r="Y238" s="4">
        <f t="shared" si="60"/>
        <v>0</v>
      </c>
      <c r="Z238" s="4">
        <f t="shared" si="61"/>
        <v>0</v>
      </c>
      <c r="AA238" s="4">
        <f t="shared" si="62"/>
        <v>0</v>
      </c>
      <c r="AB238" s="4">
        <f t="shared" si="63"/>
        <v>1.2800624999999997</v>
      </c>
      <c r="AC238" s="4">
        <f t="shared" si="64"/>
        <v>0</v>
      </c>
    </row>
    <row r="239" spans="1:29" ht="15.75">
      <c r="A239" s="2">
        <v>1750</v>
      </c>
      <c r="H239" s="23">
        <v>3.5</v>
      </c>
      <c r="K239" s="4">
        <f t="shared" si="56"/>
        <v>0</v>
      </c>
      <c r="L239" s="4">
        <f t="shared" si="50"/>
        <v>0</v>
      </c>
      <c r="M239" s="4">
        <f t="shared" si="51"/>
        <v>0</v>
      </c>
      <c r="N239" s="4">
        <f t="shared" si="52"/>
        <v>0</v>
      </c>
      <c r="O239" s="4">
        <f t="shared" si="53"/>
        <v>0</v>
      </c>
      <c r="P239" s="4">
        <f t="shared" si="54"/>
        <v>0</v>
      </c>
      <c r="Q239" s="4">
        <f t="shared" si="55"/>
        <v>6.249999999999999</v>
      </c>
      <c r="R239" s="4">
        <f t="shared" si="49"/>
        <v>0</v>
      </c>
      <c r="T239" s="2">
        <f>+'Silver '!D409</f>
        <v>0.19514</v>
      </c>
      <c r="V239" s="4">
        <f t="shared" si="57"/>
        <v>0</v>
      </c>
      <c r="W239" s="4">
        <f t="shared" si="58"/>
        <v>0</v>
      </c>
      <c r="X239" s="4">
        <f t="shared" si="59"/>
        <v>0</v>
      </c>
      <c r="Y239" s="4">
        <f t="shared" si="60"/>
        <v>0</v>
      </c>
      <c r="Z239" s="4">
        <f t="shared" si="61"/>
        <v>0</v>
      </c>
      <c r="AA239" s="4">
        <f t="shared" si="62"/>
        <v>0</v>
      </c>
      <c r="AB239" s="4">
        <f t="shared" si="63"/>
        <v>1.219625</v>
      </c>
      <c r="AC239" s="4">
        <f t="shared" si="64"/>
        <v>0</v>
      </c>
    </row>
    <row r="240" spans="1:29" ht="15.75">
      <c r="A240" s="2">
        <v>1751</v>
      </c>
      <c r="K240" s="4">
        <f t="shared" si="56"/>
        <v>0</v>
      </c>
      <c r="L240" s="4">
        <f t="shared" si="50"/>
        <v>0</v>
      </c>
      <c r="M240" s="4">
        <f t="shared" si="51"/>
        <v>0</v>
      </c>
      <c r="N240" s="4">
        <f t="shared" si="52"/>
        <v>0</v>
      </c>
      <c r="O240" s="4">
        <f t="shared" si="53"/>
        <v>0</v>
      </c>
      <c r="P240" s="4">
        <f t="shared" si="54"/>
        <v>0</v>
      </c>
      <c r="Q240" s="4">
        <f t="shared" si="55"/>
        <v>0</v>
      </c>
      <c r="R240" s="4">
        <f t="shared" si="49"/>
        <v>0</v>
      </c>
      <c r="T240" s="2">
        <f>+'Silver '!D410</f>
        <v>0.19514</v>
      </c>
      <c r="V240" s="4">
        <f t="shared" si="57"/>
        <v>0</v>
      </c>
      <c r="W240" s="4">
        <f t="shared" si="58"/>
        <v>0</v>
      </c>
      <c r="X240" s="4">
        <f t="shared" si="59"/>
        <v>0</v>
      </c>
      <c r="Y240" s="4">
        <f t="shared" si="60"/>
        <v>0</v>
      </c>
      <c r="Z240" s="4">
        <f t="shared" si="61"/>
        <v>0</v>
      </c>
      <c r="AA240" s="4">
        <f t="shared" si="62"/>
        <v>0</v>
      </c>
      <c r="AB240" s="4">
        <f t="shared" si="63"/>
        <v>0</v>
      </c>
      <c r="AC240" s="4">
        <f t="shared" si="64"/>
        <v>0</v>
      </c>
    </row>
    <row r="241" spans="1:29" ht="15.75">
      <c r="A241" s="2">
        <v>1752</v>
      </c>
      <c r="K241" s="4">
        <f t="shared" si="56"/>
        <v>0</v>
      </c>
      <c r="L241" s="4">
        <f t="shared" si="50"/>
        <v>0</v>
      </c>
      <c r="M241" s="4">
        <f t="shared" si="51"/>
        <v>0</v>
      </c>
      <c r="N241" s="4">
        <f t="shared" si="52"/>
        <v>0</v>
      </c>
      <c r="O241" s="4">
        <f t="shared" si="53"/>
        <v>0</v>
      </c>
      <c r="P241" s="4">
        <f t="shared" si="54"/>
        <v>0</v>
      </c>
      <c r="Q241" s="4">
        <f t="shared" si="55"/>
        <v>0</v>
      </c>
      <c r="R241" s="4">
        <f t="shared" si="49"/>
        <v>0</v>
      </c>
      <c r="T241" s="2">
        <f>+'Silver '!D411</f>
        <v>0.19514</v>
      </c>
      <c r="V241" s="4">
        <f t="shared" si="57"/>
        <v>0</v>
      </c>
      <c r="W241" s="4">
        <f t="shared" si="58"/>
        <v>0</v>
      </c>
      <c r="X241" s="4">
        <f t="shared" si="59"/>
        <v>0</v>
      </c>
      <c r="Y241" s="4">
        <f t="shared" si="60"/>
        <v>0</v>
      </c>
      <c r="Z241" s="4">
        <f t="shared" si="61"/>
        <v>0</v>
      </c>
      <c r="AA241" s="4">
        <f t="shared" si="62"/>
        <v>0</v>
      </c>
      <c r="AB241" s="4">
        <f t="shared" si="63"/>
        <v>0</v>
      </c>
      <c r="AC241" s="4">
        <f t="shared" si="64"/>
        <v>0</v>
      </c>
    </row>
    <row r="242" spans="1:29" ht="15.75">
      <c r="A242" s="2">
        <v>1753</v>
      </c>
      <c r="K242" s="4">
        <f t="shared" si="56"/>
        <v>0</v>
      </c>
      <c r="L242" s="4">
        <f t="shared" si="50"/>
        <v>0</v>
      </c>
      <c r="M242" s="4">
        <f t="shared" si="51"/>
        <v>0</v>
      </c>
      <c r="N242" s="4">
        <f t="shared" si="52"/>
        <v>0</v>
      </c>
      <c r="O242" s="4">
        <f t="shared" si="53"/>
        <v>0</v>
      </c>
      <c r="P242" s="4">
        <f t="shared" si="54"/>
        <v>0</v>
      </c>
      <c r="Q242" s="4">
        <f t="shared" si="55"/>
        <v>0</v>
      </c>
      <c r="R242" s="4">
        <f>+I242/61</f>
        <v>0</v>
      </c>
      <c r="T242" s="2">
        <f>+'Silver '!D412</f>
        <v>0.19514</v>
      </c>
      <c r="V242" s="4">
        <f t="shared" si="57"/>
        <v>0</v>
      </c>
      <c r="W242" s="4">
        <f t="shared" si="58"/>
        <v>0</v>
      </c>
      <c r="X242" s="4">
        <f t="shared" si="59"/>
        <v>0</v>
      </c>
      <c r="Y242" s="4">
        <f t="shared" si="60"/>
        <v>0</v>
      </c>
      <c r="Z242" s="4">
        <f t="shared" si="61"/>
        <v>0</v>
      </c>
      <c r="AA242" s="4">
        <f t="shared" si="62"/>
        <v>0</v>
      </c>
      <c r="AB242" s="4">
        <f t="shared" si="63"/>
        <v>0</v>
      </c>
      <c r="AC242" s="4">
        <f t="shared" si="64"/>
        <v>0</v>
      </c>
    </row>
    <row r="243" spans="1:29" ht="15.75">
      <c r="A243" s="2">
        <v>1754</v>
      </c>
      <c r="K243" s="4">
        <f t="shared" si="56"/>
        <v>0</v>
      </c>
      <c r="L243" s="4">
        <f t="shared" si="50"/>
        <v>0</v>
      </c>
      <c r="M243" s="4">
        <f t="shared" si="51"/>
        <v>0</v>
      </c>
      <c r="N243" s="4">
        <f t="shared" si="52"/>
        <v>0</v>
      </c>
      <c r="O243" s="4">
        <f t="shared" si="53"/>
        <v>0</v>
      </c>
      <c r="P243" s="4">
        <f t="shared" si="54"/>
        <v>0</v>
      </c>
      <c r="Q243" s="4">
        <f t="shared" si="55"/>
        <v>0</v>
      </c>
      <c r="R243" s="4">
        <f>+I243/61</f>
        <v>0</v>
      </c>
      <c r="T243" s="2">
        <f>+'Silver '!D413</f>
        <v>0.19514</v>
      </c>
      <c r="V243" s="4">
        <f t="shared" si="57"/>
        <v>0</v>
      </c>
      <c r="W243" s="4">
        <f t="shared" si="58"/>
        <v>0</v>
      </c>
      <c r="X243" s="4">
        <f t="shared" si="59"/>
        <v>0</v>
      </c>
      <c r="Y243" s="4">
        <f t="shared" si="60"/>
        <v>0</v>
      </c>
      <c r="Z243" s="4">
        <f t="shared" si="61"/>
        <v>0</v>
      </c>
      <c r="AA243" s="4">
        <f t="shared" si="62"/>
        <v>0</v>
      </c>
      <c r="AB243" s="4">
        <f t="shared" si="63"/>
        <v>0</v>
      </c>
      <c r="AC243" s="4">
        <f t="shared" si="64"/>
        <v>0</v>
      </c>
    </row>
    <row r="244" spans="1:29" ht="15.75">
      <c r="A244" s="2">
        <v>1755</v>
      </c>
      <c r="K244" s="4">
        <f t="shared" si="56"/>
        <v>0</v>
      </c>
      <c r="L244" s="4">
        <f t="shared" si="50"/>
        <v>0</v>
      </c>
      <c r="M244" s="4">
        <f t="shared" si="51"/>
        <v>0</v>
      </c>
      <c r="N244" s="4">
        <f t="shared" si="52"/>
        <v>0</v>
      </c>
      <c r="O244" s="4">
        <f t="shared" si="53"/>
        <v>0</v>
      </c>
      <c r="P244" s="4">
        <f t="shared" si="54"/>
        <v>0</v>
      </c>
      <c r="Q244" s="4">
        <f t="shared" si="55"/>
        <v>0</v>
      </c>
      <c r="R244" s="4">
        <f>+I244/61</f>
        <v>0</v>
      </c>
      <c r="T244" s="2">
        <f>+'Silver '!D414</f>
        <v>0.19514</v>
      </c>
      <c r="V244" s="4">
        <f t="shared" si="57"/>
        <v>0</v>
      </c>
      <c r="W244" s="4">
        <f t="shared" si="58"/>
        <v>0</v>
      </c>
      <c r="X244" s="4">
        <f t="shared" si="59"/>
        <v>0</v>
      </c>
      <c r="Y244" s="4">
        <f t="shared" si="60"/>
        <v>0</v>
      </c>
      <c r="Z244" s="4">
        <f t="shared" si="61"/>
        <v>0</v>
      </c>
      <c r="AA244" s="4">
        <f t="shared" si="62"/>
        <v>0</v>
      </c>
      <c r="AB244" s="4">
        <f t="shared" si="63"/>
        <v>0</v>
      </c>
      <c r="AC244" s="4">
        <f t="shared" si="64"/>
        <v>0</v>
      </c>
    </row>
    <row r="245" spans="1:29" ht="15.75">
      <c r="A245" s="2">
        <v>1756</v>
      </c>
      <c r="H245" s="23">
        <v>3.38</v>
      </c>
      <c r="K245" s="4">
        <f t="shared" si="56"/>
        <v>0</v>
      </c>
      <c r="L245" s="4">
        <f t="shared" si="50"/>
        <v>0</v>
      </c>
      <c r="M245" s="4">
        <f t="shared" si="51"/>
        <v>0</v>
      </c>
      <c r="N245" s="4">
        <f t="shared" si="52"/>
        <v>0</v>
      </c>
      <c r="O245" s="4">
        <f t="shared" si="53"/>
        <v>0</v>
      </c>
      <c r="P245" s="4">
        <f t="shared" si="54"/>
        <v>0</v>
      </c>
      <c r="Q245" s="4">
        <f t="shared" si="55"/>
        <v>6.035714285714285</v>
      </c>
      <c r="R245" s="4">
        <f>+I245/61</f>
        <v>0</v>
      </c>
      <c r="T245" s="2">
        <f>+'Silver '!D415</f>
        <v>0.19514</v>
      </c>
      <c r="V245" s="4">
        <f t="shared" si="57"/>
        <v>0</v>
      </c>
      <c r="W245" s="4">
        <f t="shared" si="58"/>
        <v>0</v>
      </c>
      <c r="X245" s="4">
        <f t="shared" si="59"/>
        <v>0</v>
      </c>
      <c r="Y245" s="4">
        <f t="shared" si="60"/>
        <v>0</v>
      </c>
      <c r="Z245" s="4">
        <f t="shared" si="61"/>
        <v>0</v>
      </c>
      <c r="AA245" s="4">
        <f t="shared" si="62"/>
        <v>0</v>
      </c>
      <c r="AB245" s="4">
        <f t="shared" si="63"/>
        <v>1.1778092857142857</v>
      </c>
      <c r="AC245" s="4">
        <f t="shared" si="64"/>
        <v>0</v>
      </c>
    </row>
    <row r="246" spans="1:29" ht="15.75">
      <c r="A246" s="2">
        <v>1757</v>
      </c>
      <c r="K246" s="4">
        <f t="shared" si="56"/>
        <v>0</v>
      </c>
      <c r="L246" s="4">
        <f t="shared" si="50"/>
        <v>0</v>
      </c>
      <c r="M246" s="4">
        <f t="shared" si="51"/>
        <v>0</v>
      </c>
      <c r="N246" s="4">
        <f t="shared" si="52"/>
        <v>0</v>
      </c>
      <c r="O246" s="4">
        <f t="shared" si="53"/>
        <v>0</v>
      </c>
      <c r="P246" s="4">
        <f t="shared" si="54"/>
        <v>0</v>
      </c>
      <c r="Q246" s="4">
        <f t="shared" si="55"/>
        <v>0</v>
      </c>
      <c r="R246" s="4">
        <f>+I246/61.5</f>
        <v>0</v>
      </c>
      <c r="T246" s="2">
        <f>+'Silver '!D416</f>
        <v>0.19514</v>
      </c>
      <c r="V246" s="4">
        <f t="shared" si="57"/>
        <v>0</v>
      </c>
      <c r="W246" s="4">
        <f t="shared" si="58"/>
        <v>0</v>
      </c>
      <c r="X246" s="4">
        <f t="shared" si="59"/>
        <v>0</v>
      </c>
      <c r="Y246" s="4">
        <f t="shared" si="60"/>
        <v>0</v>
      </c>
      <c r="Z246" s="4">
        <f t="shared" si="61"/>
        <v>0</v>
      </c>
      <c r="AA246" s="4">
        <f t="shared" si="62"/>
        <v>0</v>
      </c>
      <c r="AB246" s="4">
        <f t="shared" si="63"/>
        <v>0</v>
      </c>
      <c r="AC246" s="4">
        <f t="shared" si="64"/>
        <v>0</v>
      </c>
    </row>
    <row r="247" spans="1:29" ht="15.75">
      <c r="A247" s="2">
        <v>1758</v>
      </c>
      <c r="K247" s="4">
        <f t="shared" si="56"/>
        <v>0</v>
      </c>
      <c r="L247" s="4">
        <f t="shared" si="50"/>
        <v>0</v>
      </c>
      <c r="M247" s="4">
        <f t="shared" si="51"/>
        <v>0</v>
      </c>
      <c r="N247" s="4">
        <f t="shared" si="52"/>
        <v>0</v>
      </c>
      <c r="O247" s="4">
        <f t="shared" si="53"/>
        <v>0</v>
      </c>
      <c r="P247" s="4">
        <f t="shared" si="54"/>
        <v>0</v>
      </c>
      <c r="Q247" s="4">
        <f t="shared" si="55"/>
        <v>0</v>
      </c>
      <c r="R247" s="4">
        <f aca="true" t="shared" si="65" ref="R247:R268">+I247/61.5</f>
        <v>0</v>
      </c>
      <c r="T247" s="2">
        <f>+'Silver '!D417</f>
        <v>0.19514</v>
      </c>
      <c r="V247" s="4">
        <f t="shared" si="57"/>
        <v>0</v>
      </c>
      <c r="W247" s="4">
        <f t="shared" si="58"/>
        <v>0</v>
      </c>
      <c r="X247" s="4">
        <f t="shared" si="59"/>
        <v>0</v>
      </c>
      <c r="Y247" s="4">
        <f t="shared" si="60"/>
        <v>0</v>
      </c>
      <c r="Z247" s="4">
        <f t="shared" si="61"/>
        <v>0</v>
      </c>
      <c r="AA247" s="4">
        <f t="shared" si="62"/>
        <v>0</v>
      </c>
      <c r="AB247" s="4">
        <f t="shared" si="63"/>
        <v>0</v>
      </c>
      <c r="AC247" s="4">
        <f t="shared" si="64"/>
        <v>0</v>
      </c>
    </row>
    <row r="248" spans="1:29" ht="15.75">
      <c r="A248" s="2">
        <v>1759</v>
      </c>
      <c r="K248" s="4">
        <f t="shared" si="56"/>
        <v>0</v>
      </c>
      <c r="L248" s="4">
        <f t="shared" si="50"/>
        <v>0</v>
      </c>
      <c r="M248" s="4">
        <f t="shared" si="51"/>
        <v>0</v>
      </c>
      <c r="N248" s="4">
        <f t="shared" si="52"/>
        <v>0</v>
      </c>
      <c r="O248" s="4">
        <f t="shared" si="53"/>
        <v>0</v>
      </c>
      <c r="P248" s="4">
        <f t="shared" si="54"/>
        <v>0</v>
      </c>
      <c r="Q248" s="4">
        <f t="shared" si="55"/>
        <v>0</v>
      </c>
      <c r="R248" s="4">
        <f t="shared" si="65"/>
        <v>0</v>
      </c>
      <c r="T248" s="2">
        <f>+'Silver '!D418</f>
        <v>0.19514</v>
      </c>
      <c r="V248" s="4">
        <f t="shared" si="57"/>
        <v>0</v>
      </c>
      <c r="W248" s="4">
        <f t="shared" si="58"/>
        <v>0</v>
      </c>
      <c r="X248" s="4">
        <f t="shared" si="59"/>
        <v>0</v>
      </c>
      <c r="Y248" s="4">
        <f t="shared" si="60"/>
        <v>0</v>
      </c>
      <c r="Z248" s="4">
        <f t="shared" si="61"/>
        <v>0</v>
      </c>
      <c r="AA248" s="4">
        <f t="shared" si="62"/>
        <v>0</v>
      </c>
      <c r="AB248" s="4">
        <f t="shared" si="63"/>
        <v>0</v>
      </c>
      <c r="AC248" s="4">
        <f t="shared" si="64"/>
        <v>0</v>
      </c>
    </row>
    <row r="249" spans="1:29" ht="15.75">
      <c r="A249" s="2">
        <v>1760</v>
      </c>
      <c r="K249" s="4">
        <f t="shared" si="56"/>
        <v>0</v>
      </c>
      <c r="L249" s="4">
        <f t="shared" si="50"/>
        <v>0</v>
      </c>
      <c r="M249" s="4">
        <f t="shared" si="51"/>
        <v>0</v>
      </c>
      <c r="N249" s="4">
        <f t="shared" si="52"/>
        <v>0</v>
      </c>
      <c r="O249" s="4">
        <f t="shared" si="53"/>
        <v>0</v>
      </c>
      <c r="P249" s="4">
        <f t="shared" si="54"/>
        <v>0</v>
      </c>
      <c r="Q249" s="4">
        <f t="shared" si="55"/>
        <v>0</v>
      </c>
      <c r="R249" s="4">
        <f t="shared" si="65"/>
        <v>0</v>
      </c>
      <c r="T249" s="2">
        <f>+'Silver '!D419</f>
        <v>0.19514</v>
      </c>
      <c r="V249" s="4">
        <f t="shared" si="57"/>
        <v>0</v>
      </c>
      <c r="W249" s="4">
        <f t="shared" si="58"/>
        <v>0</v>
      </c>
      <c r="X249" s="4">
        <f t="shared" si="59"/>
        <v>0</v>
      </c>
      <c r="Y249" s="4">
        <f t="shared" si="60"/>
        <v>0</v>
      </c>
      <c r="Z249" s="4">
        <f t="shared" si="61"/>
        <v>0</v>
      </c>
      <c r="AA249" s="4">
        <f t="shared" si="62"/>
        <v>0</v>
      </c>
      <c r="AB249" s="4">
        <f t="shared" si="63"/>
        <v>0</v>
      </c>
      <c r="AC249" s="4">
        <f t="shared" si="64"/>
        <v>0</v>
      </c>
    </row>
    <row r="250" spans="1:29" ht="15.75">
      <c r="A250" s="2">
        <v>1761</v>
      </c>
      <c r="K250" s="4">
        <f t="shared" si="56"/>
        <v>0</v>
      </c>
      <c r="L250" s="4">
        <f t="shared" si="50"/>
        <v>0</v>
      </c>
      <c r="M250" s="4">
        <f t="shared" si="51"/>
        <v>0</v>
      </c>
      <c r="N250" s="4">
        <f t="shared" si="52"/>
        <v>0</v>
      </c>
      <c r="O250" s="4">
        <f t="shared" si="53"/>
        <v>0</v>
      </c>
      <c r="P250" s="4">
        <f t="shared" si="54"/>
        <v>0</v>
      </c>
      <c r="Q250" s="4">
        <f t="shared" si="55"/>
        <v>0</v>
      </c>
      <c r="R250" s="4">
        <f t="shared" si="65"/>
        <v>0</v>
      </c>
      <c r="T250" s="2">
        <f>+'Silver '!D420</f>
        <v>0.19514</v>
      </c>
      <c r="V250" s="4">
        <f t="shared" si="57"/>
        <v>0</v>
      </c>
      <c r="W250" s="4">
        <f t="shared" si="58"/>
        <v>0</v>
      </c>
      <c r="X250" s="4">
        <f t="shared" si="59"/>
        <v>0</v>
      </c>
      <c r="Y250" s="4">
        <f t="shared" si="60"/>
        <v>0</v>
      </c>
      <c r="Z250" s="4">
        <f t="shared" si="61"/>
        <v>0</v>
      </c>
      <c r="AA250" s="4">
        <f t="shared" si="62"/>
        <v>0</v>
      </c>
      <c r="AB250" s="4">
        <f t="shared" si="63"/>
        <v>0</v>
      </c>
      <c r="AC250" s="4">
        <f t="shared" si="64"/>
        <v>0</v>
      </c>
    </row>
    <row r="251" spans="1:29" ht="15.75">
      <c r="A251" s="2">
        <v>1762</v>
      </c>
      <c r="H251" s="23">
        <v>3.5</v>
      </c>
      <c r="K251" s="4">
        <f t="shared" si="56"/>
        <v>0</v>
      </c>
      <c r="L251" s="4">
        <f t="shared" si="50"/>
        <v>0</v>
      </c>
      <c r="M251" s="4">
        <f t="shared" si="51"/>
        <v>0</v>
      </c>
      <c r="N251" s="4">
        <f t="shared" si="52"/>
        <v>0</v>
      </c>
      <c r="O251" s="4">
        <f t="shared" si="53"/>
        <v>0</v>
      </c>
      <c r="P251" s="4">
        <f t="shared" si="54"/>
        <v>0</v>
      </c>
      <c r="Q251" s="4">
        <f t="shared" si="55"/>
        <v>6.249999999999999</v>
      </c>
      <c r="R251" s="4">
        <f t="shared" si="65"/>
        <v>0</v>
      </c>
      <c r="T251" s="2">
        <f>+'Silver '!D421</f>
        <v>0.19514</v>
      </c>
      <c r="V251" s="4">
        <f t="shared" si="57"/>
        <v>0</v>
      </c>
      <c r="W251" s="4">
        <f t="shared" si="58"/>
        <v>0</v>
      </c>
      <c r="X251" s="4">
        <f t="shared" si="59"/>
        <v>0</v>
      </c>
      <c r="Y251" s="4">
        <f t="shared" si="60"/>
        <v>0</v>
      </c>
      <c r="Z251" s="4">
        <f t="shared" si="61"/>
        <v>0</v>
      </c>
      <c r="AA251" s="4">
        <f t="shared" si="62"/>
        <v>0</v>
      </c>
      <c r="AB251" s="4">
        <f t="shared" si="63"/>
        <v>1.219625</v>
      </c>
      <c r="AC251" s="4">
        <f t="shared" si="64"/>
        <v>0</v>
      </c>
    </row>
    <row r="252" spans="1:29" ht="15.75">
      <c r="A252" s="2">
        <v>1763</v>
      </c>
      <c r="H252" s="23">
        <v>3.52</v>
      </c>
      <c r="K252" s="4">
        <f t="shared" si="56"/>
        <v>0</v>
      </c>
      <c r="L252" s="4">
        <f t="shared" si="50"/>
        <v>0</v>
      </c>
      <c r="M252" s="4">
        <f t="shared" si="51"/>
        <v>0</v>
      </c>
      <c r="N252" s="4">
        <f t="shared" si="52"/>
        <v>0</v>
      </c>
      <c r="O252" s="4">
        <f t="shared" si="53"/>
        <v>0</v>
      </c>
      <c r="P252" s="4">
        <f t="shared" si="54"/>
        <v>0</v>
      </c>
      <c r="Q252" s="4">
        <f t="shared" si="55"/>
        <v>6.285714285714286</v>
      </c>
      <c r="R252" s="4">
        <f t="shared" si="65"/>
        <v>0</v>
      </c>
      <c r="T252" s="2">
        <f>+'Silver '!D422</f>
        <v>0.19514</v>
      </c>
      <c r="V252" s="4">
        <f t="shared" si="57"/>
        <v>0</v>
      </c>
      <c r="W252" s="4">
        <f t="shared" si="58"/>
        <v>0</v>
      </c>
      <c r="X252" s="4">
        <f t="shared" si="59"/>
        <v>0</v>
      </c>
      <c r="Y252" s="4">
        <f t="shared" si="60"/>
        <v>0</v>
      </c>
      <c r="Z252" s="4">
        <f t="shared" si="61"/>
        <v>0</v>
      </c>
      <c r="AA252" s="4">
        <f t="shared" si="62"/>
        <v>0</v>
      </c>
      <c r="AB252" s="4">
        <f t="shared" si="63"/>
        <v>1.2265942857142857</v>
      </c>
      <c r="AC252" s="4">
        <f t="shared" si="64"/>
        <v>0</v>
      </c>
    </row>
    <row r="253" spans="1:29" ht="15.75">
      <c r="A253" s="2">
        <v>1764</v>
      </c>
      <c r="H253" s="23">
        <v>4</v>
      </c>
      <c r="K253" s="4">
        <f t="shared" si="56"/>
        <v>0</v>
      </c>
      <c r="L253" s="4">
        <f t="shared" si="50"/>
        <v>0</v>
      </c>
      <c r="M253" s="4">
        <f t="shared" si="51"/>
        <v>0</v>
      </c>
      <c r="N253" s="4">
        <f t="shared" si="52"/>
        <v>0</v>
      </c>
      <c r="O253" s="4">
        <f t="shared" si="53"/>
        <v>0</v>
      </c>
      <c r="P253" s="4">
        <f t="shared" si="54"/>
        <v>0</v>
      </c>
      <c r="Q253" s="4">
        <f t="shared" si="55"/>
        <v>7.142857142857142</v>
      </c>
      <c r="R253" s="4">
        <f t="shared" si="65"/>
        <v>0</v>
      </c>
      <c r="T253" s="2">
        <f>+'Silver '!D423</f>
        <v>0.19514</v>
      </c>
      <c r="V253" s="4">
        <f t="shared" si="57"/>
        <v>0</v>
      </c>
      <c r="W253" s="4">
        <f t="shared" si="58"/>
        <v>0</v>
      </c>
      <c r="X253" s="4">
        <f t="shared" si="59"/>
        <v>0</v>
      </c>
      <c r="Y253" s="4">
        <f t="shared" si="60"/>
        <v>0</v>
      </c>
      <c r="Z253" s="4">
        <f t="shared" si="61"/>
        <v>0</v>
      </c>
      <c r="AA253" s="4">
        <f t="shared" si="62"/>
        <v>0</v>
      </c>
      <c r="AB253" s="4">
        <f t="shared" si="63"/>
        <v>1.393857142857143</v>
      </c>
      <c r="AC253" s="4">
        <f t="shared" si="64"/>
        <v>0</v>
      </c>
    </row>
    <row r="254" spans="1:29" ht="15.75">
      <c r="A254" s="2">
        <v>1765</v>
      </c>
      <c r="H254" s="23">
        <v>4</v>
      </c>
      <c r="K254" s="4">
        <f t="shared" si="56"/>
        <v>0</v>
      </c>
      <c r="L254" s="4">
        <f t="shared" si="50"/>
        <v>0</v>
      </c>
      <c r="M254" s="4">
        <f t="shared" si="51"/>
        <v>0</v>
      </c>
      <c r="N254" s="4">
        <f t="shared" si="52"/>
        <v>0</v>
      </c>
      <c r="O254" s="4">
        <f t="shared" si="53"/>
        <v>0</v>
      </c>
      <c r="P254" s="4">
        <f t="shared" si="54"/>
        <v>0</v>
      </c>
      <c r="Q254" s="4">
        <f t="shared" si="55"/>
        <v>7.142857142857142</v>
      </c>
      <c r="R254" s="4">
        <f t="shared" si="65"/>
        <v>0</v>
      </c>
      <c r="T254" s="2">
        <f>+'Silver '!D424</f>
        <v>0.19514</v>
      </c>
      <c r="V254" s="4">
        <f t="shared" si="57"/>
        <v>0</v>
      </c>
      <c r="W254" s="4">
        <f t="shared" si="58"/>
        <v>0</v>
      </c>
      <c r="X254" s="4">
        <f t="shared" si="59"/>
        <v>0</v>
      </c>
      <c r="Y254" s="4">
        <f t="shared" si="60"/>
        <v>0</v>
      </c>
      <c r="Z254" s="4">
        <f t="shared" si="61"/>
        <v>0</v>
      </c>
      <c r="AA254" s="4">
        <f t="shared" si="62"/>
        <v>0</v>
      </c>
      <c r="AB254" s="4">
        <f t="shared" si="63"/>
        <v>1.393857142857143</v>
      </c>
      <c r="AC254" s="4">
        <f t="shared" si="64"/>
        <v>0</v>
      </c>
    </row>
    <row r="255" spans="1:29" ht="15.75">
      <c r="A255" s="2">
        <v>1766</v>
      </c>
      <c r="H255" s="23">
        <v>4</v>
      </c>
      <c r="K255" s="4">
        <f t="shared" si="56"/>
        <v>0</v>
      </c>
      <c r="L255" s="4">
        <f t="shared" si="50"/>
        <v>0</v>
      </c>
      <c r="M255" s="4">
        <f t="shared" si="51"/>
        <v>0</v>
      </c>
      <c r="N255" s="4">
        <f t="shared" si="52"/>
        <v>0</v>
      </c>
      <c r="O255" s="4">
        <f t="shared" si="53"/>
        <v>0</v>
      </c>
      <c r="P255" s="4">
        <f t="shared" si="54"/>
        <v>0</v>
      </c>
      <c r="Q255" s="4">
        <f t="shared" si="55"/>
        <v>7.142857142857142</v>
      </c>
      <c r="R255" s="4">
        <f t="shared" si="65"/>
        <v>0</v>
      </c>
      <c r="T255" s="2">
        <f>+'Silver '!D425</f>
        <v>0.19514</v>
      </c>
      <c r="V255" s="4">
        <f t="shared" si="57"/>
        <v>0</v>
      </c>
      <c r="W255" s="4">
        <f t="shared" si="58"/>
        <v>0</v>
      </c>
      <c r="X255" s="4">
        <f t="shared" si="59"/>
        <v>0</v>
      </c>
      <c r="Y255" s="4">
        <f t="shared" si="60"/>
        <v>0</v>
      </c>
      <c r="Z255" s="4">
        <f t="shared" si="61"/>
        <v>0</v>
      </c>
      <c r="AA255" s="4">
        <f t="shared" si="62"/>
        <v>0</v>
      </c>
      <c r="AB255" s="4">
        <f t="shared" si="63"/>
        <v>1.393857142857143</v>
      </c>
      <c r="AC255" s="4">
        <f t="shared" si="64"/>
        <v>0</v>
      </c>
    </row>
    <row r="256" spans="1:29" ht="15.75">
      <c r="A256" s="2">
        <v>1767</v>
      </c>
      <c r="H256" s="23">
        <v>4</v>
      </c>
      <c r="K256" s="4">
        <f t="shared" si="56"/>
        <v>0</v>
      </c>
      <c r="L256" s="4">
        <f t="shared" si="50"/>
        <v>0</v>
      </c>
      <c r="M256" s="4">
        <f t="shared" si="51"/>
        <v>0</v>
      </c>
      <c r="N256" s="4">
        <f t="shared" si="52"/>
        <v>0</v>
      </c>
      <c r="O256" s="4">
        <f t="shared" si="53"/>
        <v>0</v>
      </c>
      <c r="P256" s="4">
        <f t="shared" si="54"/>
        <v>0</v>
      </c>
      <c r="Q256" s="4">
        <f t="shared" si="55"/>
        <v>7.142857142857142</v>
      </c>
      <c r="R256" s="4">
        <f t="shared" si="65"/>
        <v>0</v>
      </c>
      <c r="T256" s="2">
        <f>+'Silver '!D426</f>
        <v>0.19491</v>
      </c>
      <c r="V256" s="4">
        <f t="shared" si="57"/>
        <v>0</v>
      </c>
      <c r="W256" s="4">
        <f t="shared" si="58"/>
        <v>0</v>
      </c>
      <c r="X256" s="4">
        <f t="shared" si="59"/>
        <v>0</v>
      </c>
      <c r="Y256" s="4">
        <f t="shared" si="60"/>
        <v>0</v>
      </c>
      <c r="Z256" s="4">
        <f t="shared" si="61"/>
        <v>0</v>
      </c>
      <c r="AA256" s="4">
        <f t="shared" si="62"/>
        <v>0</v>
      </c>
      <c r="AB256" s="4">
        <f t="shared" si="63"/>
        <v>1.3922142857142856</v>
      </c>
      <c r="AC256" s="4">
        <f t="shared" si="64"/>
        <v>0</v>
      </c>
    </row>
    <row r="257" spans="1:29" ht="15.75">
      <c r="A257" s="2">
        <v>1768</v>
      </c>
      <c r="H257" s="23">
        <v>4</v>
      </c>
      <c r="K257" s="4">
        <f t="shared" si="56"/>
        <v>0</v>
      </c>
      <c r="L257" s="4">
        <f t="shared" si="50"/>
        <v>0</v>
      </c>
      <c r="M257" s="4">
        <f t="shared" si="51"/>
        <v>0</v>
      </c>
      <c r="N257" s="4">
        <f t="shared" si="52"/>
        <v>0</v>
      </c>
      <c r="O257" s="4">
        <f t="shared" si="53"/>
        <v>0</v>
      </c>
      <c r="P257" s="4">
        <f t="shared" si="54"/>
        <v>0</v>
      </c>
      <c r="Q257" s="4">
        <f t="shared" si="55"/>
        <v>7.142857142857142</v>
      </c>
      <c r="R257" s="4">
        <f t="shared" si="65"/>
        <v>0</v>
      </c>
      <c r="T257" s="2">
        <f>+'Silver '!D427</f>
        <v>0.19491</v>
      </c>
      <c r="V257" s="4">
        <f t="shared" si="57"/>
        <v>0</v>
      </c>
      <c r="W257" s="4">
        <f t="shared" si="58"/>
        <v>0</v>
      </c>
      <c r="X257" s="4">
        <f t="shared" si="59"/>
        <v>0</v>
      </c>
      <c r="Y257" s="4">
        <f t="shared" si="60"/>
        <v>0</v>
      </c>
      <c r="Z257" s="4">
        <f t="shared" si="61"/>
        <v>0</v>
      </c>
      <c r="AA257" s="4">
        <f t="shared" si="62"/>
        <v>0</v>
      </c>
      <c r="AB257" s="4">
        <f t="shared" si="63"/>
        <v>1.3922142857142856</v>
      </c>
      <c r="AC257" s="4">
        <f t="shared" si="64"/>
        <v>0</v>
      </c>
    </row>
    <row r="258" spans="1:29" ht="15.75">
      <c r="A258" s="2">
        <v>1769</v>
      </c>
      <c r="H258" s="23">
        <v>4</v>
      </c>
      <c r="K258" s="4">
        <f t="shared" si="56"/>
        <v>0</v>
      </c>
      <c r="L258" s="4">
        <f t="shared" si="50"/>
        <v>0</v>
      </c>
      <c r="M258" s="4">
        <f t="shared" si="51"/>
        <v>0</v>
      </c>
      <c r="N258" s="4">
        <f t="shared" si="52"/>
        <v>0</v>
      </c>
      <c r="O258" s="4">
        <f t="shared" si="53"/>
        <v>0</v>
      </c>
      <c r="P258" s="4">
        <f t="shared" si="54"/>
        <v>0</v>
      </c>
      <c r="Q258" s="4">
        <f t="shared" si="55"/>
        <v>7.142857142857142</v>
      </c>
      <c r="R258" s="4">
        <f t="shared" si="65"/>
        <v>0</v>
      </c>
      <c r="T258" s="2">
        <f>+'Silver '!D428</f>
        <v>0.19491</v>
      </c>
      <c r="V258" s="4">
        <f t="shared" si="57"/>
        <v>0</v>
      </c>
      <c r="W258" s="4">
        <f t="shared" si="58"/>
        <v>0</v>
      </c>
      <c r="X258" s="4">
        <f t="shared" si="59"/>
        <v>0</v>
      </c>
      <c r="Y258" s="4">
        <f t="shared" si="60"/>
        <v>0</v>
      </c>
      <c r="Z258" s="4">
        <f t="shared" si="61"/>
        <v>0</v>
      </c>
      <c r="AA258" s="4">
        <f t="shared" si="62"/>
        <v>0</v>
      </c>
      <c r="AB258" s="4">
        <f t="shared" si="63"/>
        <v>1.3922142857142856</v>
      </c>
      <c r="AC258" s="4">
        <f t="shared" si="64"/>
        <v>0</v>
      </c>
    </row>
    <row r="259" spans="1:29" ht="15.75">
      <c r="A259" s="2">
        <v>1770</v>
      </c>
      <c r="H259" s="23">
        <v>4</v>
      </c>
      <c r="K259" s="4">
        <f t="shared" si="56"/>
        <v>0</v>
      </c>
      <c r="L259" s="4">
        <f t="shared" si="50"/>
        <v>0</v>
      </c>
      <c r="M259" s="4">
        <f t="shared" si="51"/>
        <v>0</v>
      </c>
      <c r="N259" s="4">
        <f t="shared" si="52"/>
        <v>0</v>
      </c>
      <c r="O259" s="4">
        <f t="shared" si="53"/>
        <v>0</v>
      </c>
      <c r="P259" s="4">
        <f t="shared" si="54"/>
        <v>0</v>
      </c>
      <c r="Q259" s="4">
        <f t="shared" si="55"/>
        <v>7.142857142857142</v>
      </c>
      <c r="R259" s="4">
        <f t="shared" si="65"/>
        <v>0</v>
      </c>
      <c r="T259" s="2">
        <f>+'Silver '!D429</f>
        <v>0.19491</v>
      </c>
      <c r="V259" s="4">
        <f t="shared" si="57"/>
        <v>0</v>
      </c>
      <c r="W259" s="4">
        <f t="shared" si="58"/>
        <v>0</v>
      </c>
      <c r="X259" s="4">
        <f t="shared" si="59"/>
        <v>0</v>
      </c>
      <c r="Y259" s="4">
        <f t="shared" si="60"/>
        <v>0</v>
      </c>
      <c r="Z259" s="4">
        <f t="shared" si="61"/>
        <v>0</v>
      </c>
      <c r="AA259" s="4">
        <f t="shared" si="62"/>
        <v>0</v>
      </c>
      <c r="AB259" s="4">
        <f t="shared" si="63"/>
        <v>1.3922142857142856</v>
      </c>
      <c r="AC259" s="4">
        <f t="shared" si="64"/>
        <v>0</v>
      </c>
    </row>
    <row r="260" spans="1:29" ht="15.75">
      <c r="A260" s="2">
        <v>1771</v>
      </c>
      <c r="H260" s="23">
        <v>4</v>
      </c>
      <c r="K260" s="4">
        <f t="shared" si="56"/>
        <v>0</v>
      </c>
      <c r="L260" s="4">
        <f t="shared" si="50"/>
        <v>0</v>
      </c>
      <c r="M260" s="4">
        <f t="shared" si="51"/>
        <v>0</v>
      </c>
      <c r="N260" s="4">
        <f t="shared" si="52"/>
        <v>0</v>
      </c>
      <c r="O260" s="4">
        <f t="shared" si="53"/>
        <v>0</v>
      </c>
      <c r="P260" s="4">
        <f t="shared" si="54"/>
        <v>0</v>
      </c>
      <c r="Q260" s="4">
        <f t="shared" si="55"/>
        <v>7.142857142857142</v>
      </c>
      <c r="R260" s="4">
        <f t="shared" si="65"/>
        <v>0</v>
      </c>
      <c r="T260" s="2">
        <f>+'Silver '!D430</f>
        <v>0.19491</v>
      </c>
      <c r="V260" s="4">
        <f t="shared" si="57"/>
        <v>0</v>
      </c>
      <c r="W260" s="4">
        <f t="shared" si="58"/>
        <v>0</v>
      </c>
      <c r="X260" s="4">
        <f t="shared" si="59"/>
        <v>0</v>
      </c>
      <c r="Y260" s="4">
        <f t="shared" si="60"/>
        <v>0</v>
      </c>
      <c r="Z260" s="4">
        <f t="shared" si="61"/>
        <v>0</v>
      </c>
      <c r="AA260" s="4">
        <f t="shared" si="62"/>
        <v>0</v>
      </c>
      <c r="AB260" s="4">
        <f t="shared" si="63"/>
        <v>1.3922142857142856</v>
      </c>
      <c r="AC260" s="4">
        <f t="shared" si="64"/>
        <v>0</v>
      </c>
    </row>
    <row r="261" spans="1:29" ht="15.75">
      <c r="A261" s="2">
        <v>1772</v>
      </c>
      <c r="H261" s="23">
        <v>4</v>
      </c>
      <c r="K261" s="4">
        <f t="shared" si="56"/>
        <v>0</v>
      </c>
      <c r="L261" s="4">
        <f t="shared" si="50"/>
        <v>0</v>
      </c>
      <c r="M261" s="4">
        <f t="shared" si="51"/>
        <v>0</v>
      </c>
      <c r="N261" s="4">
        <f t="shared" si="52"/>
        <v>0</v>
      </c>
      <c r="O261" s="4">
        <f t="shared" si="53"/>
        <v>0</v>
      </c>
      <c r="P261" s="4">
        <f t="shared" si="54"/>
        <v>0</v>
      </c>
      <c r="Q261" s="4">
        <f t="shared" si="55"/>
        <v>7.142857142857142</v>
      </c>
      <c r="R261" s="4">
        <f t="shared" si="65"/>
        <v>0</v>
      </c>
      <c r="T261" s="2">
        <f>+'Silver '!D431</f>
        <v>0.19491</v>
      </c>
      <c r="V261" s="4">
        <f t="shared" si="57"/>
        <v>0</v>
      </c>
      <c r="W261" s="4">
        <f t="shared" si="58"/>
        <v>0</v>
      </c>
      <c r="X261" s="4">
        <f t="shared" si="59"/>
        <v>0</v>
      </c>
      <c r="Y261" s="4">
        <f t="shared" si="60"/>
        <v>0</v>
      </c>
      <c r="Z261" s="4">
        <f t="shared" si="61"/>
        <v>0</v>
      </c>
      <c r="AA261" s="4">
        <f t="shared" si="62"/>
        <v>0</v>
      </c>
      <c r="AB261" s="4">
        <f t="shared" si="63"/>
        <v>1.3922142857142856</v>
      </c>
      <c r="AC261" s="4">
        <f t="shared" si="64"/>
        <v>0</v>
      </c>
    </row>
    <row r="262" spans="1:29" ht="15.75">
      <c r="A262" s="2">
        <v>1773</v>
      </c>
      <c r="H262" s="23">
        <v>4</v>
      </c>
      <c r="K262" s="4">
        <f t="shared" si="56"/>
        <v>0</v>
      </c>
      <c r="L262" s="4">
        <f t="shared" si="50"/>
        <v>0</v>
      </c>
      <c r="M262" s="4">
        <f t="shared" si="51"/>
        <v>0</v>
      </c>
      <c r="N262" s="4">
        <f t="shared" si="52"/>
        <v>0</v>
      </c>
      <c r="O262" s="4">
        <f t="shared" si="53"/>
        <v>0</v>
      </c>
      <c r="P262" s="4">
        <f t="shared" si="54"/>
        <v>0</v>
      </c>
      <c r="Q262" s="4">
        <f t="shared" si="55"/>
        <v>7.142857142857142</v>
      </c>
      <c r="R262" s="4">
        <f t="shared" si="65"/>
        <v>0</v>
      </c>
      <c r="T262" s="2">
        <f>+'Silver '!D432</f>
        <v>0.19491</v>
      </c>
      <c r="V262" s="4">
        <f t="shared" si="57"/>
        <v>0</v>
      </c>
      <c r="W262" s="4">
        <f t="shared" si="58"/>
        <v>0</v>
      </c>
      <c r="X262" s="4">
        <f t="shared" si="59"/>
        <v>0</v>
      </c>
      <c r="Y262" s="4">
        <f t="shared" si="60"/>
        <v>0</v>
      </c>
      <c r="Z262" s="4">
        <f t="shared" si="61"/>
        <v>0</v>
      </c>
      <c r="AA262" s="4">
        <f t="shared" si="62"/>
        <v>0</v>
      </c>
      <c r="AB262" s="4">
        <f t="shared" si="63"/>
        <v>1.3922142857142856</v>
      </c>
      <c r="AC262" s="4">
        <f t="shared" si="64"/>
        <v>0</v>
      </c>
    </row>
    <row r="263" spans="1:29" ht="15.75">
      <c r="A263" s="2">
        <v>1774</v>
      </c>
      <c r="H263" s="23">
        <v>4</v>
      </c>
      <c r="K263" s="4">
        <f t="shared" si="56"/>
        <v>0</v>
      </c>
      <c r="L263" s="4">
        <f t="shared" si="50"/>
        <v>0</v>
      </c>
      <c r="M263" s="4">
        <f t="shared" si="51"/>
        <v>0</v>
      </c>
      <c r="N263" s="4">
        <f t="shared" si="52"/>
        <v>0</v>
      </c>
      <c r="O263" s="4">
        <f t="shared" si="53"/>
        <v>0</v>
      </c>
      <c r="P263" s="4">
        <f t="shared" si="54"/>
        <v>0</v>
      </c>
      <c r="Q263" s="4">
        <f t="shared" si="55"/>
        <v>7.142857142857142</v>
      </c>
      <c r="R263" s="4">
        <f t="shared" si="65"/>
        <v>0</v>
      </c>
      <c r="T263" s="2">
        <f>+'Silver '!D433</f>
        <v>0.19491</v>
      </c>
      <c r="V263" s="4">
        <f t="shared" si="57"/>
        <v>0</v>
      </c>
      <c r="W263" s="4">
        <f t="shared" si="58"/>
        <v>0</v>
      </c>
      <c r="X263" s="4">
        <f t="shared" si="59"/>
        <v>0</v>
      </c>
      <c r="Y263" s="4">
        <f t="shared" si="60"/>
        <v>0</v>
      </c>
      <c r="Z263" s="4">
        <f t="shared" si="61"/>
        <v>0</v>
      </c>
      <c r="AA263" s="4">
        <f t="shared" si="62"/>
        <v>0</v>
      </c>
      <c r="AB263" s="4">
        <f t="shared" si="63"/>
        <v>1.3922142857142856</v>
      </c>
      <c r="AC263" s="4">
        <f t="shared" si="64"/>
        <v>0</v>
      </c>
    </row>
    <row r="264" spans="1:29" ht="15.75">
      <c r="A264" s="2">
        <v>1775</v>
      </c>
      <c r="H264" s="23">
        <v>4</v>
      </c>
      <c r="K264" s="4">
        <f t="shared" si="56"/>
        <v>0</v>
      </c>
      <c r="L264" s="4">
        <f t="shared" si="50"/>
        <v>0</v>
      </c>
      <c r="M264" s="4">
        <f t="shared" si="51"/>
        <v>0</v>
      </c>
      <c r="N264" s="4">
        <f t="shared" si="52"/>
        <v>0</v>
      </c>
      <c r="O264" s="4">
        <f t="shared" si="53"/>
        <v>0</v>
      </c>
      <c r="P264" s="4">
        <f t="shared" si="54"/>
        <v>0</v>
      </c>
      <c r="Q264" s="4">
        <f t="shared" si="55"/>
        <v>7.142857142857142</v>
      </c>
      <c r="R264" s="4">
        <f t="shared" si="65"/>
        <v>0</v>
      </c>
      <c r="T264" s="2">
        <f>+'Silver '!D434</f>
        <v>0.19491</v>
      </c>
      <c r="V264" s="4">
        <f t="shared" si="57"/>
        <v>0</v>
      </c>
      <c r="W264" s="4">
        <f t="shared" si="58"/>
        <v>0</v>
      </c>
      <c r="X264" s="4">
        <f t="shared" si="59"/>
        <v>0</v>
      </c>
      <c r="Y264" s="4">
        <f t="shared" si="60"/>
        <v>0</v>
      </c>
      <c r="Z264" s="4">
        <f t="shared" si="61"/>
        <v>0</v>
      </c>
      <c r="AA264" s="4">
        <f t="shared" si="62"/>
        <v>0</v>
      </c>
      <c r="AB264" s="4">
        <f t="shared" si="63"/>
        <v>1.3922142857142856</v>
      </c>
      <c r="AC264" s="4">
        <f t="shared" si="64"/>
        <v>0</v>
      </c>
    </row>
    <row r="265" spans="1:29" ht="15.75">
      <c r="A265" s="2">
        <v>1776</v>
      </c>
      <c r="H265" s="23">
        <v>4</v>
      </c>
      <c r="K265" s="4">
        <f t="shared" si="56"/>
        <v>0</v>
      </c>
      <c r="L265" s="4">
        <f t="shared" si="50"/>
        <v>0</v>
      </c>
      <c r="M265" s="4">
        <f t="shared" si="51"/>
        <v>0</v>
      </c>
      <c r="N265" s="4">
        <f t="shared" si="52"/>
        <v>0</v>
      </c>
      <c r="O265" s="4">
        <f t="shared" si="53"/>
        <v>0</v>
      </c>
      <c r="P265" s="4">
        <f t="shared" si="54"/>
        <v>0</v>
      </c>
      <c r="Q265" s="4">
        <f t="shared" si="55"/>
        <v>7.142857142857142</v>
      </c>
      <c r="R265" s="4">
        <f t="shared" si="65"/>
        <v>0</v>
      </c>
      <c r="T265" s="2">
        <f>+'Silver '!D435</f>
        <v>0.19491</v>
      </c>
      <c r="V265" s="4">
        <f t="shared" si="57"/>
        <v>0</v>
      </c>
      <c r="W265" s="4">
        <f t="shared" si="58"/>
        <v>0</v>
      </c>
      <c r="X265" s="4">
        <f t="shared" si="59"/>
        <v>0</v>
      </c>
      <c r="Y265" s="4">
        <f t="shared" si="60"/>
        <v>0</v>
      </c>
      <c r="Z265" s="4">
        <f t="shared" si="61"/>
        <v>0</v>
      </c>
      <c r="AA265" s="4">
        <f t="shared" si="62"/>
        <v>0</v>
      </c>
      <c r="AB265" s="4">
        <f t="shared" si="63"/>
        <v>1.3922142857142856</v>
      </c>
      <c r="AC265" s="4">
        <f t="shared" si="64"/>
        <v>0</v>
      </c>
    </row>
    <row r="266" spans="1:29" ht="15.75">
      <c r="A266" s="2">
        <v>1777</v>
      </c>
      <c r="H266" s="23">
        <v>4</v>
      </c>
      <c r="K266" s="4">
        <f t="shared" si="56"/>
        <v>0</v>
      </c>
      <c r="L266" s="4">
        <f t="shared" si="50"/>
        <v>0</v>
      </c>
      <c r="M266" s="4">
        <f t="shared" si="51"/>
        <v>0</v>
      </c>
      <c r="N266" s="4">
        <f t="shared" si="52"/>
        <v>0</v>
      </c>
      <c r="O266" s="4">
        <f t="shared" si="53"/>
        <v>0</v>
      </c>
      <c r="P266" s="4">
        <f t="shared" si="54"/>
        <v>0</v>
      </c>
      <c r="Q266" s="4">
        <f t="shared" si="55"/>
        <v>7.142857142857142</v>
      </c>
      <c r="R266" s="4">
        <f t="shared" si="65"/>
        <v>0</v>
      </c>
      <c r="T266" s="2">
        <f>+'Silver '!D436</f>
        <v>0.19491</v>
      </c>
      <c r="V266" s="4">
        <f t="shared" si="57"/>
        <v>0</v>
      </c>
      <c r="W266" s="4">
        <f t="shared" si="58"/>
        <v>0</v>
      </c>
      <c r="X266" s="4">
        <f t="shared" si="59"/>
        <v>0</v>
      </c>
      <c r="Y266" s="4">
        <f t="shared" si="60"/>
        <v>0</v>
      </c>
      <c r="Z266" s="4">
        <f t="shared" si="61"/>
        <v>0</v>
      </c>
      <c r="AA266" s="4">
        <f t="shared" si="62"/>
        <v>0</v>
      </c>
      <c r="AB266" s="4">
        <f t="shared" si="63"/>
        <v>1.3922142857142856</v>
      </c>
      <c r="AC266" s="4">
        <f t="shared" si="64"/>
        <v>0</v>
      </c>
    </row>
    <row r="267" spans="1:29" ht="15.75">
      <c r="A267" s="2">
        <v>1778</v>
      </c>
      <c r="H267" s="23">
        <v>4</v>
      </c>
      <c r="K267" s="4">
        <f t="shared" si="56"/>
        <v>0</v>
      </c>
      <c r="L267" s="4">
        <f t="shared" si="50"/>
        <v>0</v>
      </c>
      <c r="M267" s="4">
        <f t="shared" si="51"/>
        <v>0</v>
      </c>
      <c r="N267" s="4">
        <f t="shared" si="52"/>
        <v>0</v>
      </c>
      <c r="O267" s="4">
        <f t="shared" si="53"/>
        <v>0</v>
      </c>
      <c r="P267" s="4">
        <f t="shared" si="54"/>
        <v>0</v>
      </c>
      <c r="Q267" s="4">
        <f t="shared" si="55"/>
        <v>7.142857142857142</v>
      </c>
      <c r="R267" s="4">
        <f t="shared" si="65"/>
        <v>0</v>
      </c>
      <c r="T267" s="2">
        <f>+'Silver '!D437</f>
        <v>0.19491</v>
      </c>
      <c r="V267" s="4">
        <f t="shared" si="57"/>
        <v>0</v>
      </c>
      <c r="W267" s="4">
        <f t="shared" si="58"/>
        <v>0</v>
      </c>
      <c r="X267" s="4">
        <f t="shared" si="59"/>
        <v>0</v>
      </c>
      <c r="Y267" s="4">
        <f t="shared" si="60"/>
        <v>0</v>
      </c>
      <c r="Z267" s="4">
        <f t="shared" si="61"/>
        <v>0</v>
      </c>
      <c r="AA267" s="4">
        <f t="shared" si="62"/>
        <v>0</v>
      </c>
      <c r="AB267" s="4">
        <f t="shared" si="63"/>
        <v>1.3922142857142856</v>
      </c>
      <c r="AC267" s="4">
        <f t="shared" si="64"/>
        <v>0</v>
      </c>
    </row>
    <row r="268" spans="1:29" ht="15.75">
      <c r="A268" s="2">
        <v>1779</v>
      </c>
      <c r="H268" s="23">
        <v>4</v>
      </c>
      <c r="K268" s="4">
        <f t="shared" si="56"/>
        <v>0</v>
      </c>
      <c r="L268" s="4">
        <f aca="true" t="shared" si="66" ref="L268:Q268">+C268/0.56</f>
        <v>0</v>
      </c>
      <c r="M268" s="4">
        <f t="shared" si="66"/>
        <v>0</v>
      </c>
      <c r="N268" s="4">
        <f t="shared" si="66"/>
        <v>0</v>
      </c>
      <c r="O268" s="4">
        <f t="shared" si="66"/>
        <v>0</v>
      </c>
      <c r="P268" s="4">
        <f t="shared" si="66"/>
        <v>0</v>
      </c>
      <c r="Q268" s="4">
        <f t="shared" si="66"/>
        <v>7.142857142857142</v>
      </c>
      <c r="R268" s="4">
        <f t="shared" si="65"/>
        <v>0</v>
      </c>
      <c r="T268" s="2">
        <f>+'Silver '!D438</f>
        <v>0.19491</v>
      </c>
      <c r="V268" s="4">
        <f t="shared" si="57"/>
        <v>0</v>
      </c>
      <c r="W268" s="4">
        <f t="shared" si="58"/>
        <v>0</v>
      </c>
      <c r="X268" s="4">
        <f t="shared" si="59"/>
        <v>0</v>
      </c>
      <c r="Y268" s="4">
        <f t="shared" si="60"/>
        <v>0</v>
      </c>
      <c r="Z268" s="4">
        <f t="shared" si="61"/>
        <v>0</v>
      </c>
      <c r="AA268" s="4">
        <f t="shared" si="62"/>
        <v>0</v>
      </c>
      <c r="AB268" s="4">
        <f t="shared" si="63"/>
        <v>1.3922142857142856</v>
      </c>
      <c r="AC268" s="4">
        <f t="shared" si="64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11"/>
  <sheetViews>
    <sheetView showZeros="0" workbookViewId="0" topLeftCell="A1">
      <pane xSplit="6255" ySplit="5835" topLeftCell="I150" activePane="bottomRight" state="split"/>
      <selection pane="topLeft" activeCell="A1" sqref="A1"/>
      <selection pane="topRight" activeCell="Y1" sqref="Y1:AA16384"/>
      <selection pane="bottomLeft" activeCell="A14" sqref="A14"/>
      <selection pane="bottomRight" activeCell="AA156" sqref="AA156"/>
    </sheetView>
  </sheetViews>
  <sheetFormatPr defaultColWidth="9.140625" defaultRowHeight="12.75"/>
  <cols>
    <col min="1" max="1" width="14.140625" style="2" customWidth="1"/>
    <col min="2" max="3" width="11.140625" style="4" customWidth="1"/>
    <col min="4" max="9" width="11.140625" style="2" customWidth="1"/>
    <col min="10" max="10" width="8.8515625" style="2" customWidth="1"/>
    <col min="11" max="11" width="11.140625" style="5" customWidth="1"/>
    <col min="12" max="13" width="11.140625" style="2" customWidth="1"/>
    <col min="14" max="17" width="11.140625" style="5" customWidth="1"/>
    <col min="18" max="21" width="11.140625" style="2" customWidth="1"/>
    <col min="22" max="22" width="11.140625" style="5" customWidth="1"/>
    <col min="23" max="24" width="11.140625" style="2" customWidth="1"/>
    <col min="25" max="27" width="11.140625" style="5" customWidth="1"/>
    <col min="28" max="33" width="11.140625" style="2" customWidth="1"/>
    <col min="34" max="16384" width="8.8515625" style="2" customWidth="1"/>
  </cols>
  <sheetData>
    <row r="1" spans="1:3" ht="15.75">
      <c r="A1" s="38" t="str">
        <f>+Condiments!A1</f>
        <v>David S. Jacks, 2000</v>
      </c>
      <c r="B1" s="54"/>
      <c r="C1" s="16" t="s">
        <v>170</v>
      </c>
    </row>
    <row r="2" spans="1:3" ht="15.75">
      <c r="A2" s="44" t="str">
        <f>+Condiments!A2</f>
        <v>Peter Lindert, March 2005</v>
      </c>
      <c r="B2" s="55"/>
      <c r="C2" s="2" t="s">
        <v>5</v>
      </c>
    </row>
    <row r="3" spans="1:3" ht="15.75">
      <c r="A3" s="39" t="str">
        <f>+Condiments!A3</f>
        <v>Leticia Arroyo Abad,  2005</v>
      </c>
      <c r="B3" s="56"/>
      <c r="C3" s="2"/>
    </row>
    <row r="4" ht="15.75">
      <c r="C4" s="2" t="s">
        <v>186</v>
      </c>
    </row>
    <row r="5" ht="15.75">
      <c r="C5" s="2" t="s">
        <v>147</v>
      </c>
    </row>
    <row r="6" ht="15.75">
      <c r="C6" s="2" t="s">
        <v>180</v>
      </c>
    </row>
    <row r="7" spans="3:11" ht="15.75">
      <c r="C7" s="2" t="s">
        <v>174</v>
      </c>
      <c r="K7" s="5" t="s">
        <v>55</v>
      </c>
    </row>
    <row r="8" ht="15.75">
      <c r="C8" s="2" t="s">
        <v>187</v>
      </c>
    </row>
    <row r="9" ht="15.75">
      <c r="C9" s="2"/>
    </row>
    <row r="10" spans="2:22" ht="15.75">
      <c r="B10" s="57" t="s">
        <v>34</v>
      </c>
      <c r="K10" s="88" t="s">
        <v>35</v>
      </c>
      <c r="V10" s="88" t="s">
        <v>46</v>
      </c>
    </row>
    <row r="11" spans="2:29" ht="15.75">
      <c r="B11" s="63"/>
      <c r="C11" s="63"/>
      <c r="D11" s="64"/>
      <c r="E11" s="64" t="s">
        <v>167</v>
      </c>
      <c r="F11" s="64" t="s">
        <v>167</v>
      </c>
      <c r="G11" s="64"/>
      <c r="H11" s="64"/>
      <c r="I11" s="64"/>
      <c r="K11" s="86"/>
      <c r="L11" s="63"/>
      <c r="M11" s="64"/>
      <c r="N11" s="86" t="s">
        <v>167</v>
      </c>
      <c r="O11" s="86" t="s">
        <v>167</v>
      </c>
      <c r="P11" s="86"/>
      <c r="Q11" s="86"/>
      <c r="R11" s="64"/>
      <c r="V11" s="86"/>
      <c r="W11" s="63"/>
      <c r="X11" s="64"/>
      <c r="Y11" s="86" t="s">
        <v>167</v>
      </c>
      <c r="Z11" s="86" t="s">
        <v>167</v>
      </c>
      <c r="AA11" s="86"/>
      <c r="AB11" s="64"/>
      <c r="AC11" s="64"/>
    </row>
    <row r="12" spans="2:29" ht="15.75">
      <c r="B12" s="63"/>
      <c r="C12" s="63"/>
      <c r="D12" s="64"/>
      <c r="E12" s="64" t="s">
        <v>168</v>
      </c>
      <c r="F12" s="64" t="s">
        <v>169</v>
      </c>
      <c r="G12" s="64"/>
      <c r="H12" s="64"/>
      <c r="I12" s="64"/>
      <c r="K12" s="86"/>
      <c r="L12" s="63"/>
      <c r="M12" s="64"/>
      <c r="N12" s="86" t="s">
        <v>168</v>
      </c>
      <c r="O12" s="86" t="s">
        <v>169</v>
      </c>
      <c r="P12" s="86"/>
      <c r="Q12" s="86"/>
      <c r="R12" s="64"/>
      <c r="V12" s="86"/>
      <c r="W12" s="63"/>
      <c r="X12" s="64"/>
      <c r="Y12" s="86" t="s">
        <v>168</v>
      </c>
      <c r="Z12" s="86" t="s">
        <v>169</v>
      </c>
      <c r="AA12" s="86"/>
      <c r="AB12" s="64"/>
      <c r="AC12" s="64"/>
    </row>
    <row r="13" spans="1:29" ht="15.75">
      <c r="A13" s="58" t="s">
        <v>36</v>
      </c>
      <c r="B13" s="63" t="s">
        <v>134</v>
      </c>
      <c r="C13" s="63" t="s">
        <v>173</v>
      </c>
      <c r="D13" s="64" t="s">
        <v>179</v>
      </c>
      <c r="E13" s="64" t="s">
        <v>177</v>
      </c>
      <c r="F13" s="64" t="s">
        <v>178</v>
      </c>
      <c r="G13" s="64" t="s">
        <v>175</v>
      </c>
      <c r="H13" s="64" t="s">
        <v>176</v>
      </c>
      <c r="I13" s="64" t="s">
        <v>13</v>
      </c>
      <c r="K13" s="86" t="s">
        <v>134</v>
      </c>
      <c r="L13" s="63" t="s">
        <v>173</v>
      </c>
      <c r="M13" s="64" t="s">
        <v>179</v>
      </c>
      <c r="N13" s="86" t="s">
        <v>177</v>
      </c>
      <c r="O13" s="86" t="s">
        <v>178</v>
      </c>
      <c r="P13" s="86" t="s">
        <v>175</v>
      </c>
      <c r="Q13" s="86" t="s">
        <v>176</v>
      </c>
      <c r="R13" s="64" t="s">
        <v>13</v>
      </c>
      <c r="T13" s="64" t="s">
        <v>70</v>
      </c>
      <c r="V13" s="86" t="s">
        <v>134</v>
      </c>
      <c r="W13" s="63" t="s">
        <v>173</v>
      </c>
      <c r="X13" s="64" t="s">
        <v>179</v>
      </c>
      <c r="Y13" s="86" t="s">
        <v>177</v>
      </c>
      <c r="Z13" s="86" t="s">
        <v>178</v>
      </c>
      <c r="AA13" s="86" t="s">
        <v>175</v>
      </c>
      <c r="AB13" s="64" t="s">
        <v>176</v>
      </c>
      <c r="AC13" s="64" t="s">
        <v>13</v>
      </c>
    </row>
    <row r="14" spans="1:29" ht="15.75">
      <c r="A14" s="58" t="s">
        <v>37</v>
      </c>
      <c r="B14" s="63" t="s">
        <v>51</v>
      </c>
      <c r="C14" s="63" t="s">
        <v>43</v>
      </c>
      <c r="D14" s="63" t="s">
        <v>43</v>
      </c>
      <c r="E14" s="64" t="s">
        <v>52</v>
      </c>
      <c r="F14" s="64" t="s">
        <v>52</v>
      </c>
      <c r="G14" s="64" t="s">
        <v>52</v>
      </c>
      <c r="H14" s="64" t="s">
        <v>52</v>
      </c>
      <c r="I14" s="64" t="s">
        <v>43</v>
      </c>
      <c r="K14" s="89" t="s">
        <v>56</v>
      </c>
      <c r="L14" s="63" t="s">
        <v>50</v>
      </c>
      <c r="M14" s="63" t="s">
        <v>50</v>
      </c>
      <c r="N14" s="86" t="s">
        <v>41</v>
      </c>
      <c r="O14" s="86" t="s">
        <v>41</v>
      </c>
      <c r="P14" s="86" t="s">
        <v>41</v>
      </c>
      <c r="Q14" s="86" t="s">
        <v>41</v>
      </c>
      <c r="R14" s="64" t="s">
        <v>50</v>
      </c>
      <c r="T14" s="64" t="s">
        <v>42</v>
      </c>
      <c r="V14" s="86" t="s">
        <v>41</v>
      </c>
      <c r="W14" s="63" t="s">
        <v>50</v>
      </c>
      <c r="X14" s="63" t="s">
        <v>50</v>
      </c>
      <c r="Y14" s="86" t="s">
        <v>41</v>
      </c>
      <c r="Z14" s="86" t="s">
        <v>41</v>
      </c>
      <c r="AA14" s="86" t="s">
        <v>41</v>
      </c>
      <c r="AB14" s="64" t="s">
        <v>41</v>
      </c>
      <c r="AC14" s="64" t="s">
        <v>50</v>
      </c>
    </row>
    <row r="15" spans="1:29" s="30" customFormat="1" ht="15.75">
      <c r="A15" s="58" t="s">
        <v>38</v>
      </c>
      <c r="B15" s="76" t="s">
        <v>83</v>
      </c>
      <c r="C15" s="76" t="s">
        <v>83</v>
      </c>
      <c r="D15" s="76" t="s">
        <v>83</v>
      </c>
      <c r="E15" s="76" t="s">
        <v>83</v>
      </c>
      <c r="F15" s="76" t="s">
        <v>83</v>
      </c>
      <c r="G15" s="76" t="s">
        <v>83</v>
      </c>
      <c r="H15" s="76" t="s">
        <v>83</v>
      </c>
      <c r="I15" s="76" t="s">
        <v>83</v>
      </c>
      <c r="K15" s="87" t="s">
        <v>83</v>
      </c>
      <c r="L15" s="76" t="s">
        <v>83</v>
      </c>
      <c r="M15" s="76" t="s">
        <v>83</v>
      </c>
      <c r="N15" s="87" t="s">
        <v>83</v>
      </c>
      <c r="O15" s="87" t="s">
        <v>83</v>
      </c>
      <c r="P15" s="87" t="s">
        <v>83</v>
      </c>
      <c r="Q15" s="87" t="s">
        <v>83</v>
      </c>
      <c r="R15" s="76" t="s">
        <v>83</v>
      </c>
      <c r="T15" s="64" t="s">
        <v>40</v>
      </c>
      <c r="V15" s="87" t="s">
        <v>70</v>
      </c>
      <c r="W15" s="76" t="s">
        <v>70</v>
      </c>
      <c r="X15" s="76" t="s">
        <v>70</v>
      </c>
      <c r="Y15" s="87" t="s">
        <v>70</v>
      </c>
      <c r="Z15" s="87" t="s">
        <v>70</v>
      </c>
      <c r="AA15" s="87" t="s">
        <v>70</v>
      </c>
      <c r="AB15" s="76" t="s">
        <v>70</v>
      </c>
      <c r="AC15" s="76" t="s">
        <v>70</v>
      </c>
    </row>
    <row r="16" spans="1:29" ht="15.75">
      <c r="A16" s="2">
        <v>1440</v>
      </c>
      <c r="B16" s="6"/>
      <c r="C16" s="6">
        <v>10</v>
      </c>
      <c r="D16" s="7"/>
      <c r="E16" s="7"/>
      <c r="F16" s="7"/>
      <c r="G16" s="7"/>
      <c r="H16" s="7"/>
      <c r="I16" s="7"/>
      <c r="L16" s="4">
        <f>+C16/0.56</f>
        <v>17.857142857142854</v>
      </c>
      <c r="M16" s="4">
        <f>+D16/0.56</f>
        <v>0</v>
      </c>
      <c r="N16" s="5">
        <f>+E16/2526</f>
        <v>0</v>
      </c>
      <c r="O16" s="5">
        <f>+F16/2526</f>
        <v>0</v>
      </c>
      <c r="P16" s="5">
        <f>+G16/2526</f>
        <v>0</v>
      </c>
      <c r="Q16" s="5">
        <f>+H16/2526</f>
        <v>0</v>
      </c>
      <c r="R16" s="4">
        <f>+I16/0.56</f>
        <v>0</v>
      </c>
      <c r="T16" s="5">
        <f>+'Silver '!D99</f>
        <v>0.77104</v>
      </c>
      <c r="V16" s="5">
        <f>+K16*$T16</f>
        <v>0</v>
      </c>
      <c r="W16" s="4">
        <f aca="true" t="shared" si="0" ref="W16:AC16">+L16*$T16</f>
        <v>13.768571428571425</v>
      </c>
      <c r="X16" s="4">
        <f t="shared" si="0"/>
        <v>0</v>
      </c>
      <c r="Y16" s="5">
        <f t="shared" si="0"/>
        <v>0</v>
      </c>
      <c r="Z16" s="5">
        <f t="shared" si="0"/>
        <v>0</v>
      </c>
      <c r="AA16" s="5">
        <f t="shared" si="0"/>
        <v>0</v>
      </c>
      <c r="AB16" s="4">
        <f t="shared" si="0"/>
        <v>0</v>
      </c>
      <c r="AC16" s="4">
        <f t="shared" si="0"/>
        <v>0</v>
      </c>
    </row>
    <row r="17" spans="1:29" ht="15.75">
      <c r="A17" s="2">
        <v>1441</v>
      </c>
      <c r="B17" s="6"/>
      <c r="C17" s="6"/>
      <c r="D17" s="7"/>
      <c r="E17" s="7"/>
      <c r="F17" s="7"/>
      <c r="G17" s="7"/>
      <c r="H17" s="7"/>
      <c r="I17" s="7"/>
      <c r="L17" s="4">
        <f aca="true" t="shared" si="1" ref="L17:L80">+C17/0.56</f>
        <v>0</v>
      </c>
      <c r="M17" s="4">
        <f aca="true" t="shared" si="2" ref="M17:M80">+D17/0.56</f>
        <v>0</v>
      </c>
      <c r="N17" s="5">
        <f aca="true" t="shared" si="3" ref="N17:N80">+E17/2526</f>
        <v>0</v>
      </c>
      <c r="O17" s="5">
        <f aca="true" t="shared" si="4" ref="O17:O80">+F17/2526</f>
        <v>0</v>
      </c>
      <c r="P17" s="5">
        <f aca="true" t="shared" si="5" ref="P17:P80">+G17/2526</f>
        <v>0</v>
      </c>
      <c r="Q17" s="5">
        <f aca="true" t="shared" si="6" ref="Q17:Q80">+H17/2526</f>
        <v>0</v>
      </c>
      <c r="R17" s="4">
        <f aca="true" t="shared" si="7" ref="R17:R80">+I17/0.56</f>
        <v>0</v>
      </c>
      <c r="T17" s="5">
        <f>+'Silver '!D100</f>
        <v>0.75268</v>
      </c>
      <c r="V17" s="5">
        <f aca="true" t="shared" si="8" ref="V17:V80">+K17*$T17</f>
        <v>0</v>
      </c>
      <c r="W17" s="4">
        <f aca="true" t="shared" si="9" ref="W17:W80">+L17*$T17</f>
        <v>0</v>
      </c>
      <c r="X17" s="4">
        <f aca="true" t="shared" si="10" ref="X17:X80">+M17*$T17</f>
        <v>0</v>
      </c>
      <c r="Y17" s="5">
        <f aca="true" t="shared" si="11" ref="Y17:Y80">+N17*$T17</f>
        <v>0</v>
      </c>
      <c r="Z17" s="5">
        <f aca="true" t="shared" si="12" ref="Z17:Z80">+O17*$T17</f>
        <v>0</v>
      </c>
      <c r="AA17" s="5">
        <f aca="true" t="shared" si="13" ref="AA17:AA80">+P17*$T17</f>
        <v>0</v>
      </c>
      <c r="AB17" s="4">
        <f aca="true" t="shared" si="14" ref="AB17:AB80">+Q17*$T17</f>
        <v>0</v>
      </c>
      <c r="AC17" s="4">
        <f aca="true" t="shared" si="15" ref="AC17:AC80">+R17*$T17</f>
        <v>0</v>
      </c>
    </row>
    <row r="18" spans="1:29" ht="15.75">
      <c r="A18" s="2">
        <v>1442</v>
      </c>
      <c r="B18" s="6"/>
      <c r="C18" s="6">
        <v>10</v>
      </c>
      <c r="D18" s="7"/>
      <c r="E18" s="7"/>
      <c r="F18" s="7"/>
      <c r="G18" s="7"/>
      <c r="H18" s="7"/>
      <c r="I18" s="7"/>
      <c r="L18" s="4">
        <f t="shared" si="1"/>
        <v>17.857142857142854</v>
      </c>
      <c r="M18" s="4">
        <f t="shared" si="2"/>
        <v>0</v>
      </c>
      <c r="N18" s="5">
        <f t="shared" si="3"/>
        <v>0</v>
      </c>
      <c r="O18" s="5">
        <f t="shared" si="4"/>
        <v>0</v>
      </c>
      <c r="P18" s="5">
        <f t="shared" si="5"/>
        <v>0</v>
      </c>
      <c r="Q18" s="5">
        <f t="shared" si="6"/>
        <v>0</v>
      </c>
      <c r="R18" s="4">
        <f t="shared" si="7"/>
        <v>0</v>
      </c>
      <c r="T18" s="5">
        <f>+'Silver '!D101</f>
        <v>0.75268</v>
      </c>
      <c r="V18" s="5">
        <f t="shared" si="8"/>
        <v>0</v>
      </c>
      <c r="W18" s="4">
        <f t="shared" si="9"/>
        <v>13.440714285714284</v>
      </c>
      <c r="X18" s="4">
        <f t="shared" si="10"/>
        <v>0</v>
      </c>
      <c r="Y18" s="5">
        <f t="shared" si="11"/>
        <v>0</v>
      </c>
      <c r="Z18" s="5">
        <f t="shared" si="12"/>
        <v>0</v>
      </c>
      <c r="AA18" s="5">
        <f t="shared" si="13"/>
        <v>0</v>
      </c>
      <c r="AB18" s="4">
        <f t="shared" si="14"/>
        <v>0</v>
      </c>
      <c r="AC18" s="4">
        <f t="shared" si="15"/>
        <v>0</v>
      </c>
    </row>
    <row r="19" spans="1:29" ht="15.75">
      <c r="A19" s="2">
        <v>1443</v>
      </c>
      <c r="B19" s="6"/>
      <c r="D19" s="7"/>
      <c r="E19" s="7"/>
      <c r="F19" s="7"/>
      <c r="G19" s="7"/>
      <c r="H19" s="7"/>
      <c r="I19" s="7"/>
      <c r="L19" s="4">
        <f t="shared" si="1"/>
        <v>0</v>
      </c>
      <c r="M19" s="4">
        <f t="shared" si="2"/>
        <v>0</v>
      </c>
      <c r="N19" s="5">
        <f t="shared" si="3"/>
        <v>0</v>
      </c>
      <c r="O19" s="5">
        <f t="shared" si="4"/>
        <v>0</v>
      </c>
      <c r="P19" s="5">
        <f t="shared" si="5"/>
        <v>0</v>
      </c>
      <c r="Q19" s="5">
        <f t="shared" si="6"/>
        <v>0</v>
      </c>
      <c r="R19" s="4">
        <f t="shared" si="7"/>
        <v>0</v>
      </c>
      <c r="T19" s="5">
        <f>+'Silver '!D102</f>
        <v>0.75268</v>
      </c>
      <c r="V19" s="5">
        <f t="shared" si="8"/>
        <v>0</v>
      </c>
      <c r="W19" s="4">
        <f t="shared" si="9"/>
        <v>0</v>
      </c>
      <c r="X19" s="4">
        <f t="shared" si="10"/>
        <v>0</v>
      </c>
      <c r="Y19" s="5">
        <f t="shared" si="11"/>
        <v>0</v>
      </c>
      <c r="Z19" s="5">
        <f t="shared" si="12"/>
        <v>0</v>
      </c>
      <c r="AA19" s="5">
        <f t="shared" si="13"/>
        <v>0</v>
      </c>
      <c r="AB19" s="4">
        <f t="shared" si="14"/>
        <v>0</v>
      </c>
      <c r="AC19" s="4">
        <f t="shared" si="15"/>
        <v>0</v>
      </c>
    </row>
    <row r="20" spans="1:29" ht="15.75">
      <c r="A20" s="2">
        <v>1444</v>
      </c>
      <c r="B20" s="6"/>
      <c r="C20" s="6">
        <v>6.5</v>
      </c>
      <c r="D20" s="7"/>
      <c r="E20" s="7"/>
      <c r="F20" s="7"/>
      <c r="G20" s="7"/>
      <c r="H20" s="7"/>
      <c r="I20" s="7"/>
      <c r="L20" s="4">
        <f t="shared" si="1"/>
        <v>11.607142857142856</v>
      </c>
      <c r="M20" s="4">
        <f t="shared" si="2"/>
        <v>0</v>
      </c>
      <c r="N20" s="5">
        <f t="shared" si="3"/>
        <v>0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4">
        <f t="shared" si="7"/>
        <v>0</v>
      </c>
      <c r="T20" s="5">
        <f>+'Silver '!D103</f>
        <v>0.75268</v>
      </c>
      <c r="V20" s="5">
        <f t="shared" si="8"/>
        <v>0</v>
      </c>
      <c r="W20" s="4">
        <f t="shared" si="9"/>
        <v>8.736464285714286</v>
      </c>
      <c r="X20" s="4">
        <f t="shared" si="10"/>
        <v>0</v>
      </c>
      <c r="Y20" s="5">
        <f t="shared" si="11"/>
        <v>0</v>
      </c>
      <c r="Z20" s="5">
        <f t="shared" si="12"/>
        <v>0</v>
      </c>
      <c r="AA20" s="5">
        <f t="shared" si="13"/>
        <v>0</v>
      </c>
      <c r="AB20" s="4">
        <f t="shared" si="14"/>
        <v>0</v>
      </c>
      <c r="AC20" s="4">
        <f t="shared" si="15"/>
        <v>0</v>
      </c>
    </row>
    <row r="21" spans="1:29" ht="15.75">
      <c r="A21" s="2">
        <v>1445</v>
      </c>
      <c r="B21" s="6"/>
      <c r="C21" s="6">
        <v>6.75</v>
      </c>
      <c r="D21" s="7"/>
      <c r="E21" s="7"/>
      <c r="F21" s="7"/>
      <c r="G21" s="7"/>
      <c r="H21" s="7"/>
      <c r="I21" s="7"/>
      <c r="L21" s="4">
        <f t="shared" si="1"/>
        <v>12.053571428571427</v>
      </c>
      <c r="M21" s="4">
        <f t="shared" si="2"/>
        <v>0</v>
      </c>
      <c r="N21" s="5">
        <f t="shared" si="3"/>
        <v>0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4">
        <f t="shared" si="7"/>
        <v>0</v>
      </c>
      <c r="T21" s="5">
        <f>+'Silver '!D104</f>
        <v>0.75268</v>
      </c>
      <c r="V21" s="5">
        <f t="shared" si="8"/>
        <v>0</v>
      </c>
      <c r="W21" s="4">
        <f t="shared" si="9"/>
        <v>9.072482142857142</v>
      </c>
      <c r="X21" s="4">
        <f t="shared" si="10"/>
        <v>0</v>
      </c>
      <c r="Y21" s="5">
        <f t="shared" si="11"/>
        <v>0</v>
      </c>
      <c r="Z21" s="5">
        <f t="shared" si="12"/>
        <v>0</v>
      </c>
      <c r="AA21" s="5">
        <f t="shared" si="13"/>
        <v>0</v>
      </c>
      <c r="AB21" s="4">
        <f t="shared" si="14"/>
        <v>0</v>
      </c>
      <c r="AC21" s="4">
        <f t="shared" si="15"/>
        <v>0</v>
      </c>
    </row>
    <row r="22" spans="1:29" ht="15.75">
      <c r="A22" s="2">
        <v>1446</v>
      </c>
      <c r="B22" s="6"/>
      <c r="C22" s="6">
        <v>7</v>
      </c>
      <c r="D22" s="7"/>
      <c r="E22" s="7"/>
      <c r="F22" s="7"/>
      <c r="G22" s="7"/>
      <c r="H22" s="7"/>
      <c r="I22" s="7"/>
      <c r="L22" s="4">
        <f t="shared" si="1"/>
        <v>12.499999999999998</v>
      </c>
      <c r="M22" s="4">
        <f t="shared" si="2"/>
        <v>0</v>
      </c>
      <c r="N22" s="5">
        <f t="shared" si="3"/>
        <v>0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4">
        <f t="shared" si="7"/>
        <v>0</v>
      </c>
      <c r="T22" s="5">
        <f>+'Silver '!D105</f>
        <v>0.75268</v>
      </c>
      <c r="V22" s="5">
        <f t="shared" si="8"/>
        <v>0</v>
      </c>
      <c r="W22" s="4">
        <f t="shared" si="9"/>
        <v>9.408499999999998</v>
      </c>
      <c r="X22" s="4">
        <f t="shared" si="10"/>
        <v>0</v>
      </c>
      <c r="Y22" s="5">
        <f t="shared" si="11"/>
        <v>0</v>
      </c>
      <c r="Z22" s="5">
        <f t="shared" si="12"/>
        <v>0</v>
      </c>
      <c r="AA22" s="5">
        <f t="shared" si="13"/>
        <v>0</v>
      </c>
      <c r="AB22" s="4">
        <f t="shared" si="14"/>
        <v>0</v>
      </c>
      <c r="AC22" s="4">
        <f t="shared" si="15"/>
        <v>0</v>
      </c>
    </row>
    <row r="23" spans="1:29" ht="15.75">
      <c r="A23" s="2">
        <v>1447</v>
      </c>
      <c r="B23" s="6"/>
      <c r="C23" s="6">
        <v>7</v>
      </c>
      <c r="D23" s="7"/>
      <c r="E23" s="7"/>
      <c r="F23" s="7"/>
      <c r="G23" s="7"/>
      <c r="H23" s="7"/>
      <c r="I23" s="7"/>
      <c r="L23" s="4">
        <f t="shared" si="1"/>
        <v>12.499999999999998</v>
      </c>
      <c r="M23" s="4">
        <f t="shared" si="2"/>
        <v>0</v>
      </c>
      <c r="N23" s="5">
        <f t="shared" si="3"/>
        <v>0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4">
        <f t="shared" si="7"/>
        <v>0</v>
      </c>
      <c r="T23" s="5">
        <f>+'Silver '!D106</f>
        <v>0.75268</v>
      </c>
      <c r="V23" s="5">
        <f t="shared" si="8"/>
        <v>0</v>
      </c>
      <c r="W23" s="4">
        <f t="shared" si="9"/>
        <v>9.408499999999998</v>
      </c>
      <c r="X23" s="4">
        <f t="shared" si="10"/>
        <v>0</v>
      </c>
      <c r="Y23" s="5">
        <f t="shared" si="11"/>
        <v>0</v>
      </c>
      <c r="Z23" s="5">
        <f t="shared" si="12"/>
        <v>0</v>
      </c>
      <c r="AA23" s="5">
        <f t="shared" si="13"/>
        <v>0</v>
      </c>
      <c r="AB23" s="4">
        <f t="shared" si="14"/>
        <v>0</v>
      </c>
      <c r="AC23" s="4">
        <f t="shared" si="15"/>
        <v>0</v>
      </c>
    </row>
    <row r="24" spans="1:29" ht="15.75">
      <c r="A24" s="2">
        <v>1448</v>
      </c>
      <c r="B24" s="6"/>
      <c r="C24" s="6">
        <v>7.25</v>
      </c>
      <c r="D24" s="7"/>
      <c r="E24" s="7"/>
      <c r="F24" s="7"/>
      <c r="G24" s="7"/>
      <c r="H24" s="7"/>
      <c r="I24" s="7"/>
      <c r="L24" s="4">
        <f t="shared" si="1"/>
        <v>12.94642857142857</v>
      </c>
      <c r="M24" s="4">
        <f t="shared" si="2"/>
        <v>0</v>
      </c>
      <c r="N24" s="5">
        <f t="shared" si="3"/>
        <v>0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4">
        <f t="shared" si="7"/>
        <v>0</v>
      </c>
      <c r="T24" s="5">
        <f>+'Silver '!D107</f>
        <v>0.73176</v>
      </c>
      <c r="V24" s="5">
        <f t="shared" si="8"/>
        <v>0</v>
      </c>
      <c r="W24" s="4">
        <f t="shared" si="9"/>
        <v>9.47367857142857</v>
      </c>
      <c r="X24" s="4">
        <f t="shared" si="10"/>
        <v>0</v>
      </c>
      <c r="Y24" s="5">
        <f t="shared" si="11"/>
        <v>0</v>
      </c>
      <c r="Z24" s="5">
        <f t="shared" si="12"/>
        <v>0</v>
      </c>
      <c r="AA24" s="5">
        <f t="shared" si="13"/>
        <v>0</v>
      </c>
      <c r="AB24" s="4">
        <f t="shared" si="14"/>
        <v>0</v>
      </c>
      <c r="AC24" s="4">
        <f t="shared" si="15"/>
        <v>0</v>
      </c>
    </row>
    <row r="25" spans="1:29" ht="15.75">
      <c r="A25" s="2">
        <v>1449</v>
      </c>
      <c r="B25" s="6"/>
      <c r="C25" s="6">
        <v>7.25</v>
      </c>
      <c r="D25" s="7"/>
      <c r="E25" s="7"/>
      <c r="F25" s="7"/>
      <c r="G25" s="7"/>
      <c r="H25" s="7"/>
      <c r="I25" s="7"/>
      <c r="L25" s="4">
        <f t="shared" si="1"/>
        <v>12.94642857142857</v>
      </c>
      <c r="M25" s="4">
        <f t="shared" si="2"/>
        <v>0</v>
      </c>
      <c r="N25" s="5">
        <f t="shared" si="3"/>
        <v>0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4">
        <f t="shared" si="7"/>
        <v>0</v>
      </c>
      <c r="T25" s="5">
        <f>+'Silver '!D108</f>
        <v>0.712</v>
      </c>
      <c r="V25" s="5">
        <f t="shared" si="8"/>
        <v>0</v>
      </c>
      <c r="W25" s="4">
        <f t="shared" si="9"/>
        <v>9.217857142857142</v>
      </c>
      <c r="X25" s="4">
        <f t="shared" si="10"/>
        <v>0</v>
      </c>
      <c r="Y25" s="5">
        <f t="shared" si="11"/>
        <v>0</v>
      </c>
      <c r="Z25" s="5">
        <f t="shared" si="12"/>
        <v>0</v>
      </c>
      <c r="AA25" s="5">
        <f t="shared" si="13"/>
        <v>0</v>
      </c>
      <c r="AB25" s="4">
        <f t="shared" si="14"/>
        <v>0</v>
      </c>
      <c r="AC25" s="4">
        <f t="shared" si="15"/>
        <v>0</v>
      </c>
    </row>
    <row r="26" spans="1:29" ht="15.75">
      <c r="A26" s="2">
        <v>1450</v>
      </c>
      <c r="B26" s="6"/>
      <c r="C26" s="6">
        <v>7</v>
      </c>
      <c r="D26" s="7"/>
      <c r="E26" s="7"/>
      <c r="F26" s="7"/>
      <c r="G26" s="7"/>
      <c r="H26" s="7"/>
      <c r="I26" s="7"/>
      <c r="L26" s="4">
        <f t="shared" si="1"/>
        <v>12.499999999999998</v>
      </c>
      <c r="M26" s="4">
        <f t="shared" si="2"/>
        <v>0</v>
      </c>
      <c r="N26" s="5">
        <f t="shared" si="3"/>
        <v>0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4">
        <f t="shared" si="7"/>
        <v>0</v>
      </c>
      <c r="T26" s="5">
        <f>+'Silver '!D109</f>
        <v>0.712</v>
      </c>
      <c r="V26" s="5">
        <f t="shared" si="8"/>
        <v>0</v>
      </c>
      <c r="W26" s="4">
        <f t="shared" si="9"/>
        <v>8.899999999999999</v>
      </c>
      <c r="X26" s="4">
        <f t="shared" si="10"/>
        <v>0</v>
      </c>
      <c r="Y26" s="5">
        <f t="shared" si="11"/>
        <v>0</v>
      </c>
      <c r="Z26" s="5">
        <f t="shared" si="12"/>
        <v>0</v>
      </c>
      <c r="AA26" s="5">
        <f t="shared" si="13"/>
        <v>0</v>
      </c>
      <c r="AB26" s="4">
        <f t="shared" si="14"/>
        <v>0</v>
      </c>
      <c r="AC26" s="4">
        <f t="shared" si="15"/>
        <v>0</v>
      </c>
    </row>
    <row r="27" spans="1:29" ht="15.75">
      <c r="A27" s="2">
        <v>1451</v>
      </c>
      <c r="B27" s="6"/>
      <c r="C27" s="6">
        <v>6.5</v>
      </c>
      <c r="D27" s="7"/>
      <c r="E27" s="7"/>
      <c r="F27" s="7"/>
      <c r="G27" s="7"/>
      <c r="H27" s="7"/>
      <c r="I27" s="7"/>
      <c r="L27" s="4">
        <f t="shared" si="1"/>
        <v>11.607142857142856</v>
      </c>
      <c r="M27" s="4">
        <f t="shared" si="2"/>
        <v>0</v>
      </c>
      <c r="N27" s="5">
        <f t="shared" si="3"/>
        <v>0</v>
      </c>
      <c r="O27" s="5">
        <f t="shared" si="4"/>
        <v>0</v>
      </c>
      <c r="P27" s="5">
        <f t="shared" si="5"/>
        <v>0</v>
      </c>
      <c r="Q27" s="5">
        <f t="shared" si="6"/>
        <v>0</v>
      </c>
      <c r="R27" s="4">
        <f t="shared" si="7"/>
        <v>0</v>
      </c>
      <c r="T27" s="5">
        <f>+'Silver '!D110</f>
        <v>0.70252</v>
      </c>
      <c r="V27" s="5">
        <f t="shared" si="8"/>
        <v>0</v>
      </c>
      <c r="W27" s="4">
        <f t="shared" si="9"/>
        <v>8.15425</v>
      </c>
      <c r="X27" s="4">
        <f t="shared" si="10"/>
        <v>0</v>
      </c>
      <c r="Y27" s="5">
        <f t="shared" si="11"/>
        <v>0</v>
      </c>
      <c r="Z27" s="5">
        <f t="shared" si="12"/>
        <v>0</v>
      </c>
      <c r="AA27" s="5">
        <f t="shared" si="13"/>
        <v>0</v>
      </c>
      <c r="AB27" s="4">
        <f t="shared" si="14"/>
        <v>0</v>
      </c>
      <c r="AC27" s="4">
        <f t="shared" si="15"/>
        <v>0</v>
      </c>
    </row>
    <row r="28" spans="1:29" ht="15.75">
      <c r="A28" s="2">
        <v>1452</v>
      </c>
      <c r="B28" s="6"/>
      <c r="C28" s="6">
        <v>7.5</v>
      </c>
      <c r="D28" s="7"/>
      <c r="E28" s="7"/>
      <c r="F28" s="7"/>
      <c r="G28" s="7"/>
      <c r="H28" s="7"/>
      <c r="I28" s="7"/>
      <c r="L28" s="4">
        <f t="shared" si="1"/>
        <v>13.392857142857142</v>
      </c>
      <c r="M28" s="4">
        <f t="shared" si="2"/>
        <v>0</v>
      </c>
      <c r="N28" s="5">
        <f t="shared" si="3"/>
        <v>0</v>
      </c>
      <c r="O28" s="5">
        <f t="shared" si="4"/>
        <v>0</v>
      </c>
      <c r="P28" s="5">
        <f t="shared" si="5"/>
        <v>0</v>
      </c>
      <c r="Q28" s="5">
        <f t="shared" si="6"/>
        <v>0</v>
      </c>
      <c r="R28" s="4">
        <f t="shared" si="7"/>
        <v>0</v>
      </c>
      <c r="T28" s="5">
        <f>+'Silver '!D111</f>
        <v>0.70252</v>
      </c>
      <c r="V28" s="5">
        <f t="shared" si="8"/>
        <v>0</v>
      </c>
      <c r="W28" s="4">
        <f t="shared" si="9"/>
        <v>9.40875</v>
      </c>
      <c r="X28" s="4">
        <f t="shared" si="10"/>
        <v>0</v>
      </c>
      <c r="Y28" s="5">
        <f t="shared" si="11"/>
        <v>0</v>
      </c>
      <c r="Z28" s="5">
        <f t="shared" si="12"/>
        <v>0</v>
      </c>
      <c r="AA28" s="5">
        <f t="shared" si="13"/>
        <v>0</v>
      </c>
      <c r="AB28" s="4">
        <f t="shared" si="14"/>
        <v>0</v>
      </c>
      <c r="AC28" s="4">
        <f t="shared" si="15"/>
        <v>0</v>
      </c>
    </row>
    <row r="29" spans="1:29" ht="15.75">
      <c r="A29" s="2">
        <v>1453</v>
      </c>
      <c r="B29" s="6"/>
      <c r="C29" s="6">
        <v>7.5</v>
      </c>
      <c r="D29" s="7"/>
      <c r="E29" s="7"/>
      <c r="F29" s="7"/>
      <c r="G29" s="7"/>
      <c r="H29" s="7"/>
      <c r="I29" s="7"/>
      <c r="L29" s="4">
        <f t="shared" si="1"/>
        <v>13.392857142857142</v>
      </c>
      <c r="M29" s="4">
        <f t="shared" si="2"/>
        <v>0</v>
      </c>
      <c r="N29" s="5">
        <f t="shared" si="3"/>
        <v>0</v>
      </c>
      <c r="O29" s="5">
        <f t="shared" si="4"/>
        <v>0</v>
      </c>
      <c r="P29" s="5">
        <f t="shared" si="5"/>
        <v>0</v>
      </c>
      <c r="Q29" s="5">
        <f t="shared" si="6"/>
        <v>0</v>
      </c>
      <c r="R29" s="4">
        <f t="shared" si="7"/>
        <v>0</v>
      </c>
      <c r="T29" s="5">
        <f>+'Silver '!D112</f>
        <v>0.70252</v>
      </c>
      <c r="V29" s="5">
        <f t="shared" si="8"/>
        <v>0</v>
      </c>
      <c r="W29" s="4">
        <f t="shared" si="9"/>
        <v>9.40875</v>
      </c>
      <c r="X29" s="4">
        <f t="shared" si="10"/>
        <v>0</v>
      </c>
      <c r="Y29" s="5">
        <f t="shared" si="11"/>
        <v>0</v>
      </c>
      <c r="Z29" s="5">
        <f t="shared" si="12"/>
        <v>0</v>
      </c>
      <c r="AA29" s="5">
        <f t="shared" si="13"/>
        <v>0</v>
      </c>
      <c r="AB29" s="4">
        <f t="shared" si="14"/>
        <v>0</v>
      </c>
      <c r="AC29" s="4">
        <f t="shared" si="15"/>
        <v>0</v>
      </c>
    </row>
    <row r="30" spans="1:29" ht="15.75">
      <c r="A30" s="2">
        <v>1454</v>
      </c>
      <c r="B30" s="6"/>
      <c r="C30" s="6">
        <v>7.5</v>
      </c>
      <c r="D30" s="7"/>
      <c r="E30" s="7"/>
      <c r="F30" s="7"/>
      <c r="G30" s="7"/>
      <c r="H30" s="7"/>
      <c r="I30" s="7"/>
      <c r="L30" s="4">
        <f t="shared" si="1"/>
        <v>13.392857142857142</v>
      </c>
      <c r="M30" s="4">
        <f t="shared" si="2"/>
        <v>0</v>
      </c>
      <c r="N30" s="5">
        <f t="shared" si="3"/>
        <v>0</v>
      </c>
      <c r="O30" s="5">
        <f t="shared" si="4"/>
        <v>0</v>
      </c>
      <c r="P30" s="5">
        <f t="shared" si="5"/>
        <v>0</v>
      </c>
      <c r="Q30" s="5">
        <f t="shared" si="6"/>
        <v>0</v>
      </c>
      <c r="R30" s="4">
        <f t="shared" si="7"/>
        <v>0</v>
      </c>
      <c r="T30" s="5">
        <f>+'Silver '!D113</f>
        <v>0.70252</v>
      </c>
      <c r="V30" s="5">
        <f t="shared" si="8"/>
        <v>0</v>
      </c>
      <c r="W30" s="4">
        <f t="shared" si="9"/>
        <v>9.40875</v>
      </c>
      <c r="X30" s="4">
        <f t="shared" si="10"/>
        <v>0</v>
      </c>
      <c r="Y30" s="5">
        <f t="shared" si="11"/>
        <v>0</v>
      </c>
      <c r="Z30" s="5">
        <f t="shared" si="12"/>
        <v>0</v>
      </c>
      <c r="AA30" s="5">
        <f t="shared" si="13"/>
        <v>0</v>
      </c>
      <c r="AB30" s="4">
        <f t="shared" si="14"/>
        <v>0</v>
      </c>
      <c r="AC30" s="4">
        <f t="shared" si="15"/>
        <v>0</v>
      </c>
    </row>
    <row r="31" spans="1:29" ht="15.75">
      <c r="A31" s="2">
        <v>1455</v>
      </c>
      <c r="B31" s="6"/>
      <c r="C31" s="6">
        <v>7</v>
      </c>
      <c r="D31" s="7"/>
      <c r="E31" s="7"/>
      <c r="F31" s="7"/>
      <c r="G31" s="7"/>
      <c r="H31" s="7"/>
      <c r="I31" s="7"/>
      <c r="L31" s="4">
        <f t="shared" si="1"/>
        <v>12.499999999999998</v>
      </c>
      <c r="M31" s="4">
        <f t="shared" si="2"/>
        <v>0</v>
      </c>
      <c r="N31" s="5">
        <f t="shared" si="3"/>
        <v>0</v>
      </c>
      <c r="O31" s="5">
        <f t="shared" si="4"/>
        <v>0</v>
      </c>
      <c r="P31" s="5">
        <f t="shared" si="5"/>
        <v>0</v>
      </c>
      <c r="Q31" s="5">
        <f t="shared" si="6"/>
        <v>0</v>
      </c>
      <c r="R31" s="4">
        <f t="shared" si="7"/>
        <v>0</v>
      </c>
      <c r="T31" s="5">
        <f>+'Silver '!D114</f>
        <v>0.6586</v>
      </c>
      <c r="V31" s="5">
        <f t="shared" si="8"/>
        <v>0</v>
      </c>
      <c r="W31" s="4">
        <f t="shared" si="9"/>
        <v>8.232499999999998</v>
      </c>
      <c r="X31" s="4">
        <f t="shared" si="10"/>
        <v>0</v>
      </c>
      <c r="Y31" s="5">
        <f t="shared" si="11"/>
        <v>0</v>
      </c>
      <c r="Z31" s="5">
        <f t="shared" si="12"/>
        <v>0</v>
      </c>
      <c r="AA31" s="5">
        <f t="shared" si="13"/>
        <v>0</v>
      </c>
      <c r="AB31" s="4">
        <f t="shared" si="14"/>
        <v>0</v>
      </c>
      <c r="AC31" s="4">
        <f t="shared" si="15"/>
        <v>0</v>
      </c>
    </row>
    <row r="32" spans="1:29" ht="15.75">
      <c r="A32" s="2">
        <v>1456</v>
      </c>
      <c r="B32" s="6"/>
      <c r="C32" s="6">
        <v>8.5</v>
      </c>
      <c r="D32" s="7"/>
      <c r="E32" s="7"/>
      <c r="F32" s="7"/>
      <c r="G32" s="7"/>
      <c r="H32" s="7"/>
      <c r="I32" s="7"/>
      <c r="L32" s="4">
        <f t="shared" si="1"/>
        <v>15.178571428571427</v>
      </c>
      <c r="M32" s="4">
        <f t="shared" si="2"/>
        <v>0</v>
      </c>
      <c r="N32" s="5">
        <f t="shared" si="3"/>
        <v>0</v>
      </c>
      <c r="O32" s="5">
        <f t="shared" si="4"/>
        <v>0</v>
      </c>
      <c r="P32" s="5">
        <f t="shared" si="5"/>
        <v>0</v>
      </c>
      <c r="Q32" s="5">
        <f t="shared" si="6"/>
        <v>0</v>
      </c>
      <c r="R32" s="4">
        <f t="shared" si="7"/>
        <v>0</v>
      </c>
      <c r="T32" s="5">
        <f>+'Silver '!D115</f>
        <v>0.6586</v>
      </c>
      <c r="V32" s="5">
        <f t="shared" si="8"/>
        <v>0</v>
      </c>
      <c r="W32" s="4">
        <f t="shared" si="9"/>
        <v>9.996607142857142</v>
      </c>
      <c r="X32" s="4">
        <f t="shared" si="10"/>
        <v>0</v>
      </c>
      <c r="Y32" s="5">
        <f t="shared" si="11"/>
        <v>0</v>
      </c>
      <c r="Z32" s="5">
        <f t="shared" si="12"/>
        <v>0</v>
      </c>
      <c r="AA32" s="5">
        <f t="shared" si="13"/>
        <v>0</v>
      </c>
      <c r="AB32" s="4">
        <f t="shared" si="14"/>
        <v>0</v>
      </c>
      <c r="AC32" s="4">
        <f t="shared" si="15"/>
        <v>0</v>
      </c>
    </row>
    <row r="33" spans="1:29" ht="15.75">
      <c r="A33" s="2">
        <v>1457</v>
      </c>
      <c r="B33" s="6"/>
      <c r="C33" s="6">
        <v>7.18</v>
      </c>
      <c r="D33" s="7"/>
      <c r="E33" s="7"/>
      <c r="F33" s="7"/>
      <c r="G33" s="7"/>
      <c r="H33" s="7"/>
      <c r="I33" s="7"/>
      <c r="L33" s="4">
        <f t="shared" si="1"/>
        <v>12.82142857142857</v>
      </c>
      <c r="M33" s="4">
        <f t="shared" si="2"/>
        <v>0</v>
      </c>
      <c r="N33" s="5">
        <f t="shared" si="3"/>
        <v>0</v>
      </c>
      <c r="O33" s="5">
        <f t="shared" si="4"/>
        <v>0</v>
      </c>
      <c r="P33" s="5">
        <f t="shared" si="5"/>
        <v>0</v>
      </c>
      <c r="Q33" s="5">
        <f t="shared" si="6"/>
        <v>0</v>
      </c>
      <c r="R33" s="4">
        <f t="shared" si="7"/>
        <v>0</v>
      </c>
      <c r="T33" s="5">
        <f>+'Silver '!D116</f>
        <v>0.6586</v>
      </c>
      <c r="V33" s="5">
        <f t="shared" si="8"/>
        <v>0</v>
      </c>
      <c r="W33" s="4">
        <f t="shared" si="9"/>
        <v>8.444192857142856</v>
      </c>
      <c r="X33" s="4">
        <f t="shared" si="10"/>
        <v>0</v>
      </c>
      <c r="Y33" s="5">
        <f t="shared" si="11"/>
        <v>0</v>
      </c>
      <c r="Z33" s="5">
        <f t="shared" si="12"/>
        <v>0</v>
      </c>
      <c r="AA33" s="5">
        <f t="shared" si="13"/>
        <v>0</v>
      </c>
      <c r="AB33" s="4">
        <f t="shared" si="14"/>
        <v>0</v>
      </c>
      <c r="AC33" s="4">
        <f t="shared" si="15"/>
        <v>0</v>
      </c>
    </row>
    <row r="34" spans="1:29" ht="15.75">
      <c r="A34" s="2">
        <v>1458</v>
      </c>
      <c r="B34" s="6"/>
      <c r="C34" s="6">
        <v>7.5</v>
      </c>
      <c r="D34" s="7"/>
      <c r="E34" s="7"/>
      <c r="F34" s="7"/>
      <c r="G34" s="7"/>
      <c r="H34" s="7"/>
      <c r="I34" s="7"/>
      <c r="L34" s="4">
        <f t="shared" si="1"/>
        <v>13.392857142857142</v>
      </c>
      <c r="M34" s="4">
        <f t="shared" si="2"/>
        <v>0</v>
      </c>
      <c r="N34" s="5">
        <f t="shared" si="3"/>
        <v>0</v>
      </c>
      <c r="O34" s="5">
        <f t="shared" si="4"/>
        <v>0</v>
      </c>
      <c r="P34" s="5">
        <f t="shared" si="5"/>
        <v>0</v>
      </c>
      <c r="Q34" s="5">
        <f t="shared" si="6"/>
        <v>0</v>
      </c>
      <c r="R34" s="4">
        <f t="shared" si="7"/>
        <v>0</v>
      </c>
      <c r="T34" s="5">
        <f>+'Silver '!D117</f>
        <v>0</v>
      </c>
      <c r="V34" s="5">
        <f t="shared" si="8"/>
        <v>0</v>
      </c>
      <c r="W34" s="4">
        <f t="shared" si="9"/>
        <v>0</v>
      </c>
      <c r="X34" s="4">
        <f t="shared" si="10"/>
        <v>0</v>
      </c>
      <c r="Y34" s="5">
        <f t="shared" si="11"/>
        <v>0</v>
      </c>
      <c r="Z34" s="5">
        <f t="shared" si="12"/>
        <v>0</v>
      </c>
      <c r="AA34" s="5">
        <f t="shared" si="13"/>
        <v>0</v>
      </c>
      <c r="AB34" s="4">
        <f t="shared" si="14"/>
        <v>0</v>
      </c>
      <c r="AC34" s="4">
        <f t="shared" si="15"/>
        <v>0</v>
      </c>
    </row>
    <row r="35" spans="1:29" ht="15.75">
      <c r="A35" s="2">
        <v>1459</v>
      </c>
      <c r="B35" s="6"/>
      <c r="C35" s="6">
        <v>22.5</v>
      </c>
      <c r="D35" s="7"/>
      <c r="E35" s="7"/>
      <c r="F35" s="7"/>
      <c r="G35" s="7"/>
      <c r="H35" s="7"/>
      <c r="I35" s="7"/>
      <c r="L35" s="4">
        <f t="shared" si="1"/>
        <v>40.17857142857142</v>
      </c>
      <c r="M35" s="4">
        <f t="shared" si="2"/>
        <v>0</v>
      </c>
      <c r="N35" s="5">
        <f t="shared" si="3"/>
        <v>0</v>
      </c>
      <c r="O35" s="5">
        <f t="shared" si="4"/>
        <v>0</v>
      </c>
      <c r="P35" s="5">
        <f t="shared" si="5"/>
        <v>0</v>
      </c>
      <c r="Q35" s="5">
        <f t="shared" si="6"/>
        <v>0</v>
      </c>
      <c r="R35" s="4">
        <f t="shared" si="7"/>
        <v>0</v>
      </c>
      <c r="T35" s="5">
        <f>+'Silver '!D118</f>
        <v>0</v>
      </c>
      <c r="V35" s="5">
        <f t="shared" si="8"/>
        <v>0</v>
      </c>
      <c r="W35" s="4">
        <f t="shared" si="9"/>
        <v>0</v>
      </c>
      <c r="X35" s="4">
        <f t="shared" si="10"/>
        <v>0</v>
      </c>
      <c r="Y35" s="5">
        <f t="shared" si="11"/>
        <v>0</v>
      </c>
      <c r="Z35" s="5">
        <f t="shared" si="12"/>
        <v>0</v>
      </c>
      <c r="AA35" s="5">
        <f t="shared" si="13"/>
        <v>0</v>
      </c>
      <c r="AB35" s="4">
        <f t="shared" si="14"/>
        <v>0</v>
      </c>
      <c r="AC35" s="4">
        <f t="shared" si="15"/>
        <v>0</v>
      </c>
    </row>
    <row r="36" spans="1:29" ht="15.75">
      <c r="A36" s="2">
        <v>1460</v>
      </c>
      <c r="B36" s="6"/>
      <c r="C36" s="6">
        <v>8</v>
      </c>
      <c r="D36" s="7"/>
      <c r="E36" s="7"/>
      <c r="F36" s="7"/>
      <c r="G36" s="7"/>
      <c r="H36" s="7"/>
      <c r="I36" s="7"/>
      <c r="L36" s="4">
        <f t="shared" si="1"/>
        <v>14.285714285714285</v>
      </c>
      <c r="M36" s="4">
        <f t="shared" si="2"/>
        <v>0</v>
      </c>
      <c r="N36" s="5">
        <f t="shared" si="3"/>
        <v>0</v>
      </c>
      <c r="O36" s="5">
        <f t="shared" si="4"/>
        <v>0</v>
      </c>
      <c r="P36" s="5">
        <f t="shared" si="5"/>
        <v>0</v>
      </c>
      <c r="Q36" s="5">
        <f t="shared" si="6"/>
        <v>0</v>
      </c>
      <c r="R36" s="4">
        <f t="shared" si="7"/>
        <v>0</v>
      </c>
      <c r="T36" s="5">
        <f>+'Silver '!D119</f>
        <v>0</v>
      </c>
      <c r="V36" s="5">
        <f t="shared" si="8"/>
        <v>0</v>
      </c>
      <c r="W36" s="4">
        <f t="shared" si="9"/>
        <v>0</v>
      </c>
      <c r="X36" s="4">
        <f t="shared" si="10"/>
        <v>0</v>
      </c>
      <c r="Y36" s="5">
        <f t="shared" si="11"/>
        <v>0</v>
      </c>
      <c r="Z36" s="5">
        <f t="shared" si="12"/>
        <v>0</v>
      </c>
      <c r="AA36" s="5">
        <f t="shared" si="13"/>
        <v>0</v>
      </c>
      <c r="AB36" s="4">
        <f t="shared" si="14"/>
        <v>0</v>
      </c>
      <c r="AC36" s="4">
        <f t="shared" si="15"/>
        <v>0</v>
      </c>
    </row>
    <row r="37" spans="1:29" ht="15.75">
      <c r="A37" s="2">
        <v>1461</v>
      </c>
      <c r="B37" s="6"/>
      <c r="C37" s="6">
        <v>8.75</v>
      </c>
      <c r="D37" s="7"/>
      <c r="E37" s="7"/>
      <c r="F37" s="7"/>
      <c r="G37" s="7"/>
      <c r="H37" s="7"/>
      <c r="I37" s="7"/>
      <c r="L37" s="4">
        <f t="shared" si="1"/>
        <v>15.624999999999998</v>
      </c>
      <c r="M37" s="4">
        <f t="shared" si="2"/>
        <v>0</v>
      </c>
      <c r="N37" s="5">
        <f t="shared" si="3"/>
        <v>0</v>
      </c>
      <c r="O37" s="5">
        <f t="shared" si="4"/>
        <v>0</v>
      </c>
      <c r="P37" s="5">
        <f t="shared" si="5"/>
        <v>0</v>
      </c>
      <c r="Q37" s="5">
        <f t="shared" si="6"/>
        <v>0</v>
      </c>
      <c r="R37" s="4">
        <f t="shared" si="7"/>
        <v>0</v>
      </c>
      <c r="T37" s="5">
        <f>+'Silver '!D120</f>
        <v>0.6586</v>
      </c>
      <c r="V37" s="5">
        <f t="shared" si="8"/>
        <v>0</v>
      </c>
      <c r="W37" s="4">
        <f t="shared" si="9"/>
        <v>10.290624999999999</v>
      </c>
      <c r="X37" s="4">
        <f t="shared" si="10"/>
        <v>0</v>
      </c>
      <c r="Y37" s="5">
        <f t="shared" si="11"/>
        <v>0</v>
      </c>
      <c r="Z37" s="5">
        <f t="shared" si="12"/>
        <v>0</v>
      </c>
      <c r="AA37" s="5">
        <f t="shared" si="13"/>
        <v>0</v>
      </c>
      <c r="AB37" s="4">
        <f t="shared" si="14"/>
        <v>0</v>
      </c>
      <c r="AC37" s="4">
        <f t="shared" si="15"/>
        <v>0</v>
      </c>
    </row>
    <row r="38" spans="1:29" ht="15.75">
      <c r="A38" s="2">
        <v>1462</v>
      </c>
      <c r="B38" s="6"/>
      <c r="C38" s="6">
        <v>10</v>
      </c>
      <c r="D38" s="7"/>
      <c r="E38" s="7"/>
      <c r="F38" s="7"/>
      <c r="G38" s="7"/>
      <c r="H38" s="7"/>
      <c r="I38" s="7"/>
      <c r="L38" s="4">
        <f t="shared" si="1"/>
        <v>17.857142857142854</v>
      </c>
      <c r="M38" s="4">
        <f t="shared" si="2"/>
        <v>0</v>
      </c>
      <c r="N38" s="5">
        <f t="shared" si="3"/>
        <v>0</v>
      </c>
      <c r="O38" s="5">
        <f t="shared" si="4"/>
        <v>0</v>
      </c>
      <c r="P38" s="5">
        <f t="shared" si="5"/>
        <v>0</v>
      </c>
      <c r="Q38" s="5">
        <f t="shared" si="6"/>
        <v>0</v>
      </c>
      <c r="R38" s="4">
        <f t="shared" si="7"/>
        <v>0</v>
      </c>
      <c r="T38" s="5">
        <f>+'Silver '!D121</f>
        <v>0.5854</v>
      </c>
      <c r="V38" s="5">
        <f t="shared" si="8"/>
        <v>0</v>
      </c>
      <c r="W38" s="4">
        <f t="shared" si="9"/>
        <v>10.453571428571427</v>
      </c>
      <c r="X38" s="4">
        <f t="shared" si="10"/>
        <v>0</v>
      </c>
      <c r="Y38" s="5">
        <f t="shared" si="11"/>
        <v>0</v>
      </c>
      <c r="Z38" s="5">
        <f t="shared" si="12"/>
        <v>0</v>
      </c>
      <c r="AA38" s="5">
        <f t="shared" si="13"/>
        <v>0</v>
      </c>
      <c r="AB38" s="4">
        <f t="shared" si="14"/>
        <v>0</v>
      </c>
      <c r="AC38" s="4">
        <f t="shared" si="15"/>
        <v>0</v>
      </c>
    </row>
    <row r="39" spans="1:29" ht="15.75">
      <c r="A39" s="2">
        <v>1463</v>
      </c>
      <c r="B39" s="6"/>
      <c r="C39" s="6">
        <v>10</v>
      </c>
      <c r="D39" s="7"/>
      <c r="E39" s="7">
        <v>32.5</v>
      </c>
      <c r="F39" s="7"/>
      <c r="G39" s="7"/>
      <c r="H39" s="7"/>
      <c r="I39" s="7"/>
      <c r="L39" s="4">
        <f t="shared" si="1"/>
        <v>17.857142857142854</v>
      </c>
      <c r="M39" s="4">
        <f t="shared" si="2"/>
        <v>0</v>
      </c>
      <c r="N39" s="5">
        <f t="shared" si="3"/>
        <v>0.012866191607284245</v>
      </c>
      <c r="O39" s="5">
        <f t="shared" si="4"/>
        <v>0</v>
      </c>
      <c r="P39" s="5">
        <f t="shared" si="5"/>
        <v>0</v>
      </c>
      <c r="Q39" s="5">
        <f t="shared" si="6"/>
        <v>0</v>
      </c>
      <c r="R39" s="4">
        <f t="shared" si="7"/>
        <v>0</v>
      </c>
      <c r="T39" s="5">
        <f>+'Silver '!D122</f>
        <v>0.56452</v>
      </c>
      <c r="V39" s="5">
        <f t="shared" si="8"/>
        <v>0</v>
      </c>
      <c r="W39" s="4">
        <f t="shared" si="9"/>
        <v>10.080714285714285</v>
      </c>
      <c r="X39" s="4">
        <f t="shared" si="10"/>
        <v>0</v>
      </c>
      <c r="Y39" s="5">
        <f t="shared" si="11"/>
        <v>0.007263222486144102</v>
      </c>
      <c r="Z39" s="5">
        <f t="shared" si="12"/>
        <v>0</v>
      </c>
      <c r="AA39" s="5">
        <f t="shared" si="13"/>
        <v>0</v>
      </c>
      <c r="AB39" s="4">
        <f t="shared" si="14"/>
        <v>0</v>
      </c>
      <c r="AC39" s="4">
        <f t="shared" si="15"/>
        <v>0</v>
      </c>
    </row>
    <row r="40" spans="1:29" ht="15.75">
      <c r="A40" s="2">
        <v>1464</v>
      </c>
      <c r="B40" s="6"/>
      <c r="C40" s="6">
        <v>11</v>
      </c>
      <c r="D40" s="7"/>
      <c r="E40" s="7">
        <v>33</v>
      </c>
      <c r="F40" s="7"/>
      <c r="G40" s="7"/>
      <c r="H40" s="7"/>
      <c r="I40" s="7"/>
      <c r="L40" s="4">
        <f t="shared" si="1"/>
        <v>19.642857142857142</v>
      </c>
      <c r="M40" s="4">
        <f t="shared" si="2"/>
        <v>0</v>
      </c>
      <c r="N40" s="5">
        <f t="shared" si="3"/>
        <v>0.013064133016627079</v>
      </c>
      <c r="O40" s="5">
        <f t="shared" si="4"/>
        <v>0</v>
      </c>
      <c r="P40" s="5">
        <f t="shared" si="5"/>
        <v>0</v>
      </c>
      <c r="Q40" s="5">
        <f t="shared" si="6"/>
        <v>0</v>
      </c>
      <c r="R40" s="4">
        <f t="shared" si="7"/>
        <v>0</v>
      </c>
      <c r="T40" s="5">
        <f>+'Silver '!D123</f>
        <v>0.5546</v>
      </c>
      <c r="V40" s="5">
        <f t="shared" si="8"/>
        <v>0</v>
      </c>
      <c r="W40" s="4">
        <f t="shared" si="9"/>
        <v>10.893928571428571</v>
      </c>
      <c r="X40" s="4">
        <f t="shared" si="10"/>
        <v>0</v>
      </c>
      <c r="Y40" s="5">
        <f t="shared" si="11"/>
        <v>0.007245368171021378</v>
      </c>
      <c r="Z40" s="5">
        <f t="shared" si="12"/>
        <v>0</v>
      </c>
      <c r="AA40" s="5">
        <f t="shared" si="13"/>
        <v>0</v>
      </c>
      <c r="AB40" s="4">
        <f t="shared" si="14"/>
        <v>0</v>
      </c>
      <c r="AC40" s="4">
        <f t="shared" si="15"/>
        <v>0</v>
      </c>
    </row>
    <row r="41" spans="1:29" ht="15.75">
      <c r="A41" s="2">
        <v>1465</v>
      </c>
      <c r="B41" s="6"/>
      <c r="C41" s="6">
        <v>10.5</v>
      </c>
      <c r="D41" s="7"/>
      <c r="E41" s="7">
        <v>40.6</v>
      </c>
      <c r="F41" s="7"/>
      <c r="G41" s="7"/>
      <c r="H41" s="7"/>
      <c r="I41" s="7"/>
      <c r="L41" s="4">
        <f t="shared" si="1"/>
        <v>18.749999999999996</v>
      </c>
      <c r="M41" s="4">
        <f t="shared" si="2"/>
        <v>0</v>
      </c>
      <c r="N41" s="5">
        <f t="shared" si="3"/>
        <v>0.016072842438638164</v>
      </c>
      <c r="O41" s="5">
        <f t="shared" si="4"/>
        <v>0</v>
      </c>
      <c r="P41" s="5">
        <f t="shared" si="5"/>
        <v>0</v>
      </c>
      <c r="Q41" s="5">
        <f t="shared" si="6"/>
        <v>0</v>
      </c>
      <c r="R41" s="4">
        <f t="shared" si="7"/>
        <v>0</v>
      </c>
      <c r="T41" s="5">
        <f>+'Silver '!D124</f>
        <v>0.54504</v>
      </c>
      <c r="V41" s="5">
        <f t="shared" si="8"/>
        <v>0</v>
      </c>
      <c r="W41" s="4">
        <f t="shared" si="9"/>
        <v>10.219499999999998</v>
      </c>
      <c r="X41" s="4">
        <f t="shared" si="10"/>
        <v>0</v>
      </c>
      <c r="Y41" s="5">
        <f t="shared" si="11"/>
        <v>0.008760342042755345</v>
      </c>
      <c r="Z41" s="5">
        <f t="shared" si="12"/>
        <v>0</v>
      </c>
      <c r="AA41" s="5">
        <f t="shared" si="13"/>
        <v>0</v>
      </c>
      <c r="AB41" s="4">
        <f t="shared" si="14"/>
        <v>0</v>
      </c>
      <c r="AC41" s="4">
        <f t="shared" si="15"/>
        <v>0</v>
      </c>
    </row>
    <row r="42" spans="1:29" ht="15.75">
      <c r="A42" s="2">
        <v>1466</v>
      </c>
      <c r="B42" s="6"/>
      <c r="C42" s="6">
        <v>11</v>
      </c>
      <c r="D42" s="7"/>
      <c r="E42" s="7">
        <v>25.6</v>
      </c>
      <c r="F42" s="7"/>
      <c r="G42" s="7"/>
      <c r="H42" s="7"/>
      <c r="I42" s="7"/>
      <c r="L42" s="4">
        <f t="shared" si="1"/>
        <v>19.642857142857142</v>
      </c>
      <c r="M42" s="4">
        <f t="shared" si="2"/>
        <v>0</v>
      </c>
      <c r="N42" s="5">
        <f t="shared" si="3"/>
        <v>0.010134600158353128</v>
      </c>
      <c r="O42" s="5">
        <f t="shared" si="4"/>
        <v>0</v>
      </c>
      <c r="P42" s="5">
        <f t="shared" si="5"/>
        <v>0</v>
      </c>
      <c r="Q42" s="5">
        <f t="shared" si="6"/>
        <v>0</v>
      </c>
      <c r="R42" s="4">
        <f t="shared" si="7"/>
        <v>0</v>
      </c>
      <c r="T42" s="5">
        <f>+'Silver '!D125</f>
        <v>0.52688</v>
      </c>
      <c r="V42" s="5">
        <f t="shared" si="8"/>
        <v>0</v>
      </c>
      <c r="W42" s="4">
        <f t="shared" si="9"/>
        <v>10.349428571428572</v>
      </c>
      <c r="X42" s="4">
        <f t="shared" si="10"/>
        <v>0</v>
      </c>
      <c r="Y42" s="5">
        <f t="shared" si="11"/>
        <v>0.005339718131433096</v>
      </c>
      <c r="Z42" s="5">
        <f t="shared" si="12"/>
        <v>0</v>
      </c>
      <c r="AA42" s="5">
        <f t="shared" si="13"/>
        <v>0</v>
      </c>
      <c r="AB42" s="4">
        <f t="shared" si="14"/>
        <v>0</v>
      </c>
      <c r="AC42" s="4">
        <f t="shared" si="15"/>
        <v>0</v>
      </c>
    </row>
    <row r="43" spans="1:29" ht="15.75">
      <c r="A43" s="2">
        <v>1467</v>
      </c>
      <c r="B43" s="6"/>
      <c r="C43" s="6">
        <v>12.5</v>
      </c>
      <c r="D43" s="7"/>
      <c r="F43" s="7"/>
      <c r="G43" s="7"/>
      <c r="H43" s="7"/>
      <c r="I43" s="7"/>
      <c r="L43" s="4">
        <f t="shared" si="1"/>
        <v>22.32142857142857</v>
      </c>
      <c r="M43" s="4">
        <f t="shared" si="2"/>
        <v>0</v>
      </c>
      <c r="N43" s="5">
        <f t="shared" si="3"/>
        <v>0</v>
      </c>
      <c r="O43" s="5">
        <f t="shared" si="4"/>
        <v>0</v>
      </c>
      <c r="P43" s="5">
        <f t="shared" si="5"/>
        <v>0</v>
      </c>
      <c r="Q43" s="5">
        <f t="shared" si="6"/>
        <v>0</v>
      </c>
      <c r="R43" s="4">
        <f t="shared" si="7"/>
        <v>0</v>
      </c>
      <c r="T43" s="5">
        <f>+'Silver '!D126</f>
        <v>0.52688</v>
      </c>
      <c r="V43" s="5">
        <f t="shared" si="8"/>
        <v>0</v>
      </c>
      <c r="W43" s="4">
        <f t="shared" si="9"/>
        <v>11.760714285714284</v>
      </c>
      <c r="X43" s="4">
        <f t="shared" si="10"/>
        <v>0</v>
      </c>
      <c r="Y43" s="5">
        <f t="shared" si="11"/>
        <v>0</v>
      </c>
      <c r="Z43" s="5">
        <f t="shared" si="12"/>
        <v>0</v>
      </c>
      <c r="AA43" s="5">
        <f t="shared" si="13"/>
        <v>0</v>
      </c>
      <c r="AB43" s="4">
        <f t="shared" si="14"/>
        <v>0</v>
      </c>
      <c r="AC43" s="4">
        <f t="shared" si="15"/>
        <v>0</v>
      </c>
    </row>
    <row r="44" spans="1:29" ht="15.75">
      <c r="A44" s="2">
        <v>1468</v>
      </c>
      <c r="B44" s="6"/>
      <c r="C44" s="6">
        <v>12</v>
      </c>
      <c r="D44" s="7"/>
      <c r="E44" s="7">
        <v>23.8</v>
      </c>
      <c r="F44" s="7"/>
      <c r="G44" s="7"/>
      <c r="H44" s="7"/>
      <c r="I44" s="7"/>
      <c r="L44" s="4">
        <f t="shared" si="1"/>
        <v>21.428571428571427</v>
      </c>
      <c r="M44" s="4">
        <f t="shared" si="2"/>
        <v>0</v>
      </c>
      <c r="N44" s="5">
        <f t="shared" si="3"/>
        <v>0.009422011084718924</v>
      </c>
      <c r="O44" s="5">
        <f t="shared" si="4"/>
        <v>0</v>
      </c>
      <c r="P44" s="5">
        <f t="shared" si="5"/>
        <v>0</v>
      </c>
      <c r="Q44" s="5">
        <f t="shared" si="6"/>
        <v>0</v>
      </c>
      <c r="R44" s="4">
        <f t="shared" si="7"/>
        <v>0</v>
      </c>
      <c r="T44" s="5">
        <f>+'Silver '!D127</f>
        <v>0.52688</v>
      </c>
      <c r="V44" s="5">
        <f t="shared" si="8"/>
        <v>0</v>
      </c>
      <c r="W44" s="4">
        <f t="shared" si="9"/>
        <v>11.290285714285714</v>
      </c>
      <c r="X44" s="4">
        <f t="shared" si="10"/>
        <v>0</v>
      </c>
      <c r="Y44" s="5">
        <f t="shared" si="11"/>
        <v>0.004964269200316707</v>
      </c>
      <c r="Z44" s="5">
        <f t="shared" si="12"/>
        <v>0</v>
      </c>
      <c r="AA44" s="5">
        <f t="shared" si="13"/>
        <v>0</v>
      </c>
      <c r="AB44" s="4">
        <f t="shared" si="14"/>
        <v>0</v>
      </c>
      <c r="AC44" s="4">
        <f t="shared" si="15"/>
        <v>0</v>
      </c>
    </row>
    <row r="45" spans="1:29" ht="15.75">
      <c r="A45" s="2">
        <v>1469</v>
      </c>
      <c r="B45" s="6"/>
      <c r="C45" s="6">
        <v>11.5</v>
      </c>
      <c r="D45" s="7"/>
      <c r="E45" s="7">
        <v>21.3</v>
      </c>
      <c r="F45" s="7"/>
      <c r="G45" s="7"/>
      <c r="H45" s="7"/>
      <c r="I45" s="7"/>
      <c r="L45" s="4">
        <f t="shared" si="1"/>
        <v>20.535714285714285</v>
      </c>
      <c r="M45" s="4">
        <f t="shared" si="2"/>
        <v>0</v>
      </c>
      <c r="N45" s="5">
        <f t="shared" si="3"/>
        <v>0.00843230403800475</v>
      </c>
      <c r="O45" s="5">
        <f t="shared" si="4"/>
        <v>0</v>
      </c>
      <c r="P45" s="5">
        <f t="shared" si="5"/>
        <v>0</v>
      </c>
      <c r="Q45" s="5">
        <f t="shared" si="6"/>
        <v>0</v>
      </c>
      <c r="R45" s="4">
        <f t="shared" si="7"/>
        <v>0</v>
      </c>
      <c r="T45" s="5">
        <f>+'Silver '!D128</f>
        <v>0.52688</v>
      </c>
      <c r="V45" s="5">
        <f t="shared" si="8"/>
        <v>0</v>
      </c>
      <c r="W45" s="4">
        <f t="shared" si="9"/>
        <v>10.819857142857142</v>
      </c>
      <c r="X45" s="4">
        <f t="shared" si="10"/>
        <v>0</v>
      </c>
      <c r="Y45" s="5">
        <f t="shared" si="11"/>
        <v>0.004442812351543943</v>
      </c>
      <c r="Z45" s="5">
        <f t="shared" si="12"/>
        <v>0</v>
      </c>
      <c r="AA45" s="5">
        <f t="shared" si="13"/>
        <v>0</v>
      </c>
      <c r="AB45" s="4">
        <f t="shared" si="14"/>
        <v>0</v>
      </c>
      <c r="AC45" s="4">
        <f t="shared" si="15"/>
        <v>0</v>
      </c>
    </row>
    <row r="46" spans="1:29" ht="15.75">
      <c r="A46" s="2">
        <v>1470</v>
      </c>
      <c r="B46" s="6"/>
      <c r="C46" s="6">
        <v>10.24</v>
      </c>
      <c r="D46" s="7"/>
      <c r="E46" s="7">
        <v>22.5</v>
      </c>
      <c r="F46" s="7"/>
      <c r="G46" s="7"/>
      <c r="H46" s="7"/>
      <c r="I46" s="7"/>
      <c r="L46" s="4">
        <f t="shared" si="1"/>
        <v>18.285714285714285</v>
      </c>
      <c r="M46" s="4">
        <f t="shared" si="2"/>
        <v>0</v>
      </c>
      <c r="N46" s="5">
        <f t="shared" si="3"/>
        <v>0.008907363420427554</v>
      </c>
      <c r="O46" s="5">
        <f t="shared" si="4"/>
        <v>0</v>
      </c>
      <c r="P46" s="5">
        <f t="shared" si="5"/>
        <v>0</v>
      </c>
      <c r="Q46" s="5">
        <f t="shared" si="6"/>
        <v>0</v>
      </c>
      <c r="R46" s="4">
        <f t="shared" si="7"/>
        <v>0</v>
      </c>
      <c r="T46" s="5">
        <f>+'Silver '!D129</f>
        <v>0.52688</v>
      </c>
      <c r="V46" s="5">
        <f t="shared" si="8"/>
        <v>0</v>
      </c>
      <c r="W46" s="4">
        <f t="shared" si="9"/>
        <v>9.634377142857142</v>
      </c>
      <c r="X46" s="4">
        <f t="shared" si="10"/>
        <v>0</v>
      </c>
      <c r="Y46" s="5">
        <f t="shared" si="11"/>
        <v>0.00469311163895487</v>
      </c>
      <c r="Z46" s="5">
        <f t="shared" si="12"/>
        <v>0</v>
      </c>
      <c r="AA46" s="5">
        <f t="shared" si="13"/>
        <v>0</v>
      </c>
      <c r="AB46" s="4">
        <f t="shared" si="14"/>
        <v>0</v>
      </c>
      <c r="AC46" s="4">
        <f t="shared" si="15"/>
        <v>0</v>
      </c>
    </row>
    <row r="47" spans="1:29" ht="15.75">
      <c r="A47" s="2">
        <v>1471</v>
      </c>
      <c r="B47" s="6"/>
      <c r="C47" s="6"/>
      <c r="D47" s="7"/>
      <c r="E47" s="7"/>
      <c r="F47" s="7"/>
      <c r="G47" s="7"/>
      <c r="H47" s="7"/>
      <c r="I47" s="7"/>
      <c r="L47" s="4">
        <f t="shared" si="1"/>
        <v>0</v>
      </c>
      <c r="M47" s="4">
        <f t="shared" si="2"/>
        <v>0</v>
      </c>
      <c r="N47" s="5">
        <f t="shared" si="3"/>
        <v>0</v>
      </c>
      <c r="O47" s="5">
        <f t="shared" si="4"/>
        <v>0</v>
      </c>
      <c r="P47" s="5">
        <f t="shared" si="5"/>
        <v>0</v>
      </c>
      <c r="Q47" s="5">
        <f t="shared" si="6"/>
        <v>0</v>
      </c>
      <c r="R47" s="4">
        <f t="shared" si="7"/>
        <v>0</v>
      </c>
      <c r="T47" s="5">
        <f>+'Silver '!D130</f>
        <v>0.50988</v>
      </c>
      <c r="V47" s="5">
        <f t="shared" si="8"/>
        <v>0</v>
      </c>
      <c r="W47" s="4">
        <f t="shared" si="9"/>
        <v>0</v>
      </c>
      <c r="X47" s="4">
        <f t="shared" si="10"/>
        <v>0</v>
      </c>
      <c r="Y47" s="5">
        <f t="shared" si="11"/>
        <v>0</v>
      </c>
      <c r="Z47" s="5">
        <f t="shared" si="12"/>
        <v>0</v>
      </c>
      <c r="AA47" s="5">
        <f t="shared" si="13"/>
        <v>0</v>
      </c>
      <c r="AB47" s="4">
        <f t="shared" si="14"/>
        <v>0</v>
      </c>
      <c r="AC47" s="4">
        <f t="shared" si="15"/>
        <v>0</v>
      </c>
    </row>
    <row r="48" spans="1:29" ht="15.75">
      <c r="A48" s="2">
        <v>1472</v>
      </c>
      <c r="B48" s="6"/>
      <c r="C48" s="6">
        <v>14</v>
      </c>
      <c r="D48" s="7"/>
      <c r="E48" s="7"/>
      <c r="F48" s="7"/>
      <c r="G48" s="7"/>
      <c r="H48" s="7"/>
      <c r="I48" s="7"/>
      <c r="L48" s="4">
        <f t="shared" si="1"/>
        <v>24.999999999999996</v>
      </c>
      <c r="M48" s="4">
        <f t="shared" si="2"/>
        <v>0</v>
      </c>
      <c r="N48" s="5">
        <f t="shared" si="3"/>
        <v>0</v>
      </c>
      <c r="O48" s="5">
        <f t="shared" si="4"/>
        <v>0</v>
      </c>
      <c r="P48" s="5">
        <f t="shared" si="5"/>
        <v>0</v>
      </c>
      <c r="Q48" s="5">
        <f t="shared" si="6"/>
        <v>0</v>
      </c>
      <c r="R48" s="4">
        <f t="shared" si="7"/>
        <v>0</v>
      </c>
      <c r="T48" s="5">
        <f>+'Silver '!D131</f>
        <v>0.49396</v>
      </c>
      <c r="V48" s="5">
        <f t="shared" si="8"/>
        <v>0</v>
      </c>
      <c r="W48" s="4">
        <f t="shared" si="9"/>
        <v>12.348999999999998</v>
      </c>
      <c r="X48" s="4">
        <f t="shared" si="10"/>
        <v>0</v>
      </c>
      <c r="Y48" s="5">
        <f t="shared" si="11"/>
        <v>0</v>
      </c>
      <c r="Z48" s="5">
        <f t="shared" si="12"/>
        <v>0</v>
      </c>
      <c r="AA48" s="5">
        <f t="shared" si="13"/>
        <v>0</v>
      </c>
      <c r="AB48" s="4">
        <f t="shared" si="14"/>
        <v>0</v>
      </c>
      <c r="AC48" s="4">
        <f t="shared" si="15"/>
        <v>0</v>
      </c>
    </row>
    <row r="49" spans="1:29" ht="15.75">
      <c r="A49" s="2">
        <v>1473</v>
      </c>
      <c r="B49" s="6"/>
      <c r="C49" s="6">
        <v>11.07</v>
      </c>
      <c r="D49" s="7"/>
      <c r="E49" s="7"/>
      <c r="F49" s="7"/>
      <c r="G49" s="7"/>
      <c r="H49" s="7"/>
      <c r="I49" s="7"/>
      <c r="L49" s="4">
        <f t="shared" si="1"/>
        <v>19.767857142857142</v>
      </c>
      <c r="M49" s="4">
        <f t="shared" si="2"/>
        <v>0</v>
      </c>
      <c r="N49" s="5">
        <f t="shared" si="3"/>
        <v>0</v>
      </c>
      <c r="O49" s="5">
        <f t="shared" si="4"/>
        <v>0</v>
      </c>
      <c r="P49" s="5">
        <f t="shared" si="5"/>
        <v>0</v>
      </c>
      <c r="Q49" s="5">
        <f t="shared" si="6"/>
        <v>0</v>
      </c>
      <c r="R49" s="4">
        <f t="shared" si="7"/>
        <v>0</v>
      </c>
      <c r="T49" s="5">
        <f>+'Silver '!D132</f>
        <v>0.47896</v>
      </c>
      <c r="V49" s="5">
        <f t="shared" si="8"/>
        <v>0</v>
      </c>
      <c r="W49" s="4">
        <f t="shared" si="9"/>
        <v>9.468012857142856</v>
      </c>
      <c r="X49" s="4">
        <f t="shared" si="10"/>
        <v>0</v>
      </c>
      <c r="Y49" s="5">
        <f t="shared" si="11"/>
        <v>0</v>
      </c>
      <c r="Z49" s="5">
        <f t="shared" si="12"/>
        <v>0</v>
      </c>
      <c r="AA49" s="5">
        <f t="shared" si="13"/>
        <v>0</v>
      </c>
      <c r="AB49" s="4">
        <f t="shared" si="14"/>
        <v>0</v>
      </c>
      <c r="AC49" s="4">
        <f t="shared" si="15"/>
        <v>0</v>
      </c>
    </row>
    <row r="50" spans="1:29" ht="15.75">
      <c r="A50" s="2">
        <v>1474</v>
      </c>
      <c r="B50" s="6"/>
      <c r="C50" s="6">
        <v>11.5</v>
      </c>
      <c r="D50" s="7"/>
      <c r="E50" s="7"/>
      <c r="F50" s="7"/>
      <c r="G50" s="7"/>
      <c r="H50" s="7"/>
      <c r="I50" s="7"/>
      <c r="L50" s="4">
        <f t="shared" si="1"/>
        <v>20.535714285714285</v>
      </c>
      <c r="M50" s="4">
        <f t="shared" si="2"/>
        <v>0</v>
      </c>
      <c r="N50" s="5">
        <f t="shared" si="3"/>
        <v>0</v>
      </c>
      <c r="O50" s="5">
        <f t="shared" si="4"/>
        <v>0</v>
      </c>
      <c r="P50" s="5">
        <f t="shared" si="5"/>
        <v>0</v>
      </c>
      <c r="Q50" s="5">
        <f t="shared" si="6"/>
        <v>0</v>
      </c>
      <c r="R50" s="4">
        <f t="shared" si="7"/>
        <v>0</v>
      </c>
      <c r="T50" s="5">
        <f>+'Silver '!D133</f>
        <v>0.47896</v>
      </c>
      <c r="V50" s="5">
        <f t="shared" si="8"/>
        <v>0</v>
      </c>
      <c r="W50" s="4">
        <f t="shared" si="9"/>
        <v>9.835785714285715</v>
      </c>
      <c r="X50" s="4">
        <f t="shared" si="10"/>
        <v>0</v>
      </c>
      <c r="Y50" s="5">
        <f t="shared" si="11"/>
        <v>0</v>
      </c>
      <c r="Z50" s="5">
        <f t="shared" si="12"/>
        <v>0</v>
      </c>
      <c r="AA50" s="5">
        <f t="shared" si="13"/>
        <v>0</v>
      </c>
      <c r="AB50" s="4">
        <f t="shared" si="14"/>
        <v>0</v>
      </c>
      <c r="AC50" s="4">
        <f t="shared" si="15"/>
        <v>0</v>
      </c>
    </row>
    <row r="51" spans="2:29" ht="15.75">
      <c r="B51" s="6"/>
      <c r="C51" s="6"/>
      <c r="D51" s="7"/>
      <c r="E51" s="7"/>
      <c r="F51" s="7"/>
      <c r="G51" s="7"/>
      <c r="H51" s="7"/>
      <c r="I51" s="7"/>
      <c r="L51" s="4">
        <f t="shared" si="1"/>
        <v>0</v>
      </c>
      <c r="M51" s="4">
        <f t="shared" si="2"/>
        <v>0</v>
      </c>
      <c r="N51" s="5">
        <f t="shared" si="3"/>
        <v>0</v>
      </c>
      <c r="O51" s="5">
        <f t="shared" si="4"/>
        <v>0</v>
      </c>
      <c r="P51" s="5">
        <f t="shared" si="5"/>
        <v>0</v>
      </c>
      <c r="Q51" s="5">
        <f t="shared" si="6"/>
        <v>0</v>
      </c>
      <c r="R51" s="4">
        <f t="shared" si="7"/>
        <v>0</v>
      </c>
      <c r="T51" s="5"/>
      <c r="V51" s="5">
        <f t="shared" si="8"/>
        <v>0</v>
      </c>
      <c r="W51" s="4">
        <f t="shared" si="9"/>
        <v>0</v>
      </c>
      <c r="X51" s="4">
        <f t="shared" si="10"/>
        <v>0</v>
      </c>
      <c r="Y51" s="5">
        <f t="shared" si="11"/>
        <v>0</v>
      </c>
      <c r="Z51" s="5">
        <f t="shared" si="12"/>
        <v>0</v>
      </c>
      <c r="AA51" s="5">
        <f t="shared" si="13"/>
        <v>0</v>
      </c>
      <c r="AB51" s="4">
        <f t="shared" si="14"/>
        <v>0</v>
      </c>
      <c r="AC51" s="4">
        <f t="shared" si="15"/>
        <v>0</v>
      </c>
    </row>
    <row r="52" spans="1:29" ht="15.75">
      <c r="A52" s="2">
        <v>1497</v>
      </c>
      <c r="B52" s="6"/>
      <c r="C52" s="6"/>
      <c r="D52" s="7"/>
      <c r="E52" s="7">
        <v>30</v>
      </c>
      <c r="F52" s="7"/>
      <c r="G52" s="7"/>
      <c r="H52" s="7"/>
      <c r="I52" s="7"/>
      <c r="L52" s="4">
        <f t="shared" si="1"/>
        <v>0</v>
      </c>
      <c r="M52" s="4">
        <f t="shared" si="2"/>
        <v>0</v>
      </c>
      <c r="N52" s="5">
        <f t="shared" si="3"/>
        <v>0.011876484560570071</v>
      </c>
      <c r="O52" s="5">
        <f t="shared" si="4"/>
        <v>0</v>
      </c>
      <c r="P52" s="5">
        <f t="shared" si="5"/>
        <v>0</v>
      </c>
      <c r="Q52" s="5">
        <f t="shared" si="6"/>
        <v>0</v>
      </c>
      <c r="R52" s="4">
        <f t="shared" si="7"/>
        <v>0</v>
      </c>
      <c r="T52" s="5">
        <f>+'Silver '!D156</f>
        <v>0.47896</v>
      </c>
      <c r="V52" s="5">
        <f t="shared" si="8"/>
        <v>0</v>
      </c>
      <c r="W52" s="4">
        <f t="shared" si="9"/>
        <v>0</v>
      </c>
      <c r="X52" s="4">
        <f t="shared" si="10"/>
        <v>0</v>
      </c>
      <c r="Y52" s="5">
        <f t="shared" si="11"/>
        <v>0.005688361045130641</v>
      </c>
      <c r="Z52" s="5">
        <f t="shared" si="12"/>
        <v>0</v>
      </c>
      <c r="AA52" s="5">
        <f t="shared" si="13"/>
        <v>0</v>
      </c>
      <c r="AB52" s="4">
        <f t="shared" si="14"/>
        <v>0</v>
      </c>
      <c r="AC52" s="4">
        <f t="shared" si="15"/>
        <v>0</v>
      </c>
    </row>
    <row r="53" spans="2:29" ht="15.75">
      <c r="B53" s="6"/>
      <c r="C53" s="6"/>
      <c r="D53" s="7"/>
      <c r="E53" s="7"/>
      <c r="F53" s="7"/>
      <c r="G53" s="7"/>
      <c r="H53" s="7"/>
      <c r="I53" s="7"/>
      <c r="L53" s="4">
        <f t="shared" si="1"/>
        <v>0</v>
      </c>
      <c r="M53" s="4">
        <f t="shared" si="2"/>
        <v>0</v>
      </c>
      <c r="N53" s="5">
        <f t="shared" si="3"/>
        <v>0</v>
      </c>
      <c r="O53" s="5">
        <f t="shared" si="4"/>
        <v>0</v>
      </c>
      <c r="P53" s="5">
        <f t="shared" si="5"/>
        <v>0</v>
      </c>
      <c r="Q53" s="5">
        <f t="shared" si="6"/>
        <v>0</v>
      </c>
      <c r="R53" s="4">
        <f t="shared" si="7"/>
        <v>0</v>
      </c>
      <c r="V53" s="5">
        <f t="shared" si="8"/>
        <v>0</v>
      </c>
      <c r="W53" s="4">
        <f t="shared" si="9"/>
        <v>0</v>
      </c>
      <c r="X53" s="4">
        <f t="shared" si="10"/>
        <v>0</v>
      </c>
      <c r="Y53" s="5">
        <f t="shared" si="11"/>
        <v>0</v>
      </c>
      <c r="Z53" s="5">
        <f t="shared" si="12"/>
        <v>0</v>
      </c>
      <c r="AA53" s="5">
        <f t="shared" si="13"/>
        <v>0</v>
      </c>
      <c r="AB53" s="4">
        <f t="shared" si="14"/>
        <v>0</v>
      </c>
      <c r="AC53" s="4">
        <f t="shared" si="15"/>
        <v>0</v>
      </c>
    </row>
    <row r="54" spans="1:29" ht="15.75">
      <c r="A54" s="2">
        <v>1500</v>
      </c>
      <c r="E54" s="2">
        <v>16.2</v>
      </c>
      <c r="L54" s="4">
        <f t="shared" si="1"/>
        <v>0</v>
      </c>
      <c r="M54" s="4">
        <f t="shared" si="2"/>
        <v>0</v>
      </c>
      <c r="N54" s="5">
        <f t="shared" si="3"/>
        <v>0.006413301662707838</v>
      </c>
      <c r="O54" s="5">
        <f t="shared" si="4"/>
        <v>0</v>
      </c>
      <c r="P54" s="5">
        <f t="shared" si="5"/>
        <v>0</v>
      </c>
      <c r="Q54" s="5">
        <f t="shared" si="6"/>
        <v>0</v>
      </c>
      <c r="R54" s="4">
        <f t="shared" si="7"/>
        <v>0</v>
      </c>
      <c r="T54" s="5">
        <f>+'Silver '!D159</f>
        <v>0.47896</v>
      </c>
      <c r="V54" s="5">
        <f t="shared" si="8"/>
        <v>0</v>
      </c>
      <c r="W54" s="4">
        <f t="shared" si="9"/>
        <v>0</v>
      </c>
      <c r="X54" s="4">
        <f t="shared" si="10"/>
        <v>0</v>
      </c>
      <c r="Y54" s="5">
        <f t="shared" si="11"/>
        <v>0.0030717149643705462</v>
      </c>
      <c r="Z54" s="5">
        <f t="shared" si="12"/>
        <v>0</v>
      </c>
      <c r="AA54" s="5">
        <f t="shared" si="13"/>
        <v>0</v>
      </c>
      <c r="AB54" s="4">
        <f t="shared" si="14"/>
        <v>0</v>
      </c>
      <c r="AC54" s="4">
        <f t="shared" si="15"/>
        <v>0</v>
      </c>
    </row>
    <row r="55" spans="1:29" ht="15.75">
      <c r="A55" s="2">
        <v>1523</v>
      </c>
      <c r="C55" s="4">
        <v>12.49</v>
      </c>
      <c r="L55" s="4">
        <f t="shared" si="1"/>
        <v>22.303571428571427</v>
      </c>
      <c r="M55" s="4">
        <f t="shared" si="2"/>
        <v>0</v>
      </c>
      <c r="N55" s="5">
        <f t="shared" si="3"/>
        <v>0</v>
      </c>
      <c r="O55" s="5">
        <f t="shared" si="4"/>
        <v>0</v>
      </c>
      <c r="P55" s="5">
        <f t="shared" si="5"/>
        <v>0</v>
      </c>
      <c r="Q55" s="5">
        <f t="shared" si="6"/>
        <v>0</v>
      </c>
      <c r="R55" s="4">
        <f t="shared" si="7"/>
        <v>0</v>
      </c>
      <c r="T55" s="5">
        <f>+'Silver '!D182</f>
        <v>0.47896</v>
      </c>
      <c r="V55" s="5">
        <f t="shared" si="8"/>
        <v>0</v>
      </c>
      <c r="W55" s="4">
        <f t="shared" si="9"/>
        <v>10.68251857142857</v>
      </c>
      <c r="X55" s="4">
        <f t="shared" si="10"/>
        <v>0</v>
      </c>
      <c r="Y55" s="5">
        <f t="shared" si="11"/>
        <v>0</v>
      </c>
      <c r="Z55" s="5">
        <f t="shared" si="12"/>
        <v>0</v>
      </c>
      <c r="AA55" s="5">
        <f t="shared" si="13"/>
        <v>0</v>
      </c>
      <c r="AB55" s="4">
        <f t="shared" si="14"/>
        <v>0</v>
      </c>
      <c r="AC55" s="4">
        <f t="shared" si="15"/>
        <v>0</v>
      </c>
    </row>
    <row r="56" spans="1:29" ht="15.75">
      <c r="A56" s="2">
        <v>1524</v>
      </c>
      <c r="L56" s="4">
        <f t="shared" si="1"/>
        <v>0</v>
      </c>
      <c r="M56" s="4">
        <f t="shared" si="2"/>
        <v>0</v>
      </c>
      <c r="N56" s="5">
        <f t="shared" si="3"/>
        <v>0</v>
      </c>
      <c r="O56" s="5">
        <f t="shared" si="4"/>
        <v>0</v>
      </c>
      <c r="P56" s="5">
        <f t="shared" si="5"/>
        <v>0</v>
      </c>
      <c r="Q56" s="5">
        <f t="shared" si="6"/>
        <v>0</v>
      </c>
      <c r="R56" s="4">
        <f t="shared" si="7"/>
        <v>0</v>
      </c>
      <c r="T56" s="5">
        <f>+'Silver '!D183</f>
        <v>0.47896</v>
      </c>
      <c r="V56" s="5">
        <f t="shared" si="8"/>
        <v>0</v>
      </c>
      <c r="W56" s="4">
        <f t="shared" si="9"/>
        <v>0</v>
      </c>
      <c r="X56" s="4">
        <f t="shared" si="10"/>
        <v>0</v>
      </c>
      <c r="Y56" s="5">
        <f t="shared" si="11"/>
        <v>0</v>
      </c>
      <c r="Z56" s="5">
        <f t="shared" si="12"/>
        <v>0</v>
      </c>
      <c r="AA56" s="5">
        <f t="shared" si="13"/>
        <v>0</v>
      </c>
      <c r="AB56" s="4">
        <f t="shared" si="14"/>
        <v>0</v>
      </c>
      <c r="AC56" s="4">
        <f t="shared" si="15"/>
        <v>0</v>
      </c>
    </row>
    <row r="57" spans="1:29" ht="15.75">
      <c r="A57" s="2">
        <v>1525</v>
      </c>
      <c r="L57" s="4">
        <f t="shared" si="1"/>
        <v>0</v>
      </c>
      <c r="M57" s="4">
        <f t="shared" si="2"/>
        <v>0</v>
      </c>
      <c r="N57" s="5">
        <f t="shared" si="3"/>
        <v>0</v>
      </c>
      <c r="O57" s="5">
        <f t="shared" si="4"/>
        <v>0</v>
      </c>
      <c r="P57" s="5">
        <f t="shared" si="5"/>
        <v>0</v>
      </c>
      <c r="Q57" s="5">
        <f t="shared" si="6"/>
        <v>0</v>
      </c>
      <c r="R57" s="4">
        <f t="shared" si="7"/>
        <v>0</v>
      </c>
      <c r="T57" s="5">
        <f>+'Silver '!D184</f>
        <v>0.42968</v>
      </c>
      <c r="V57" s="5">
        <f t="shared" si="8"/>
        <v>0</v>
      </c>
      <c r="W57" s="4">
        <f t="shared" si="9"/>
        <v>0</v>
      </c>
      <c r="X57" s="4">
        <f t="shared" si="10"/>
        <v>0</v>
      </c>
      <c r="Y57" s="5">
        <f t="shared" si="11"/>
        <v>0</v>
      </c>
      <c r="Z57" s="5">
        <f t="shared" si="12"/>
        <v>0</v>
      </c>
      <c r="AA57" s="5">
        <f t="shared" si="13"/>
        <v>0</v>
      </c>
      <c r="AB57" s="4">
        <f t="shared" si="14"/>
        <v>0</v>
      </c>
      <c r="AC57" s="4">
        <f t="shared" si="15"/>
        <v>0</v>
      </c>
    </row>
    <row r="58" spans="1:29" ht="15.75">
      <c r="A58" s="2">
        <v>1526</v>
      </c>
      <c r="L58" s="4">
        <f t="shared" si="1"/>
        <v>0</v>
      </c>
      <c r="M58" s="4">
        <f t="shared" si="2"/>
        <v>0</v>
      </c>
      <c r="N58" s="5">
        <f t="shared" si="3"/>
        <v>0</v>
      </c>
      <c r="O58" s="5">
        <f t="shared" si="4"/>
        <v>0</v>
      </c>
      <c r="P58" s="5">
        <f t="shared" si="5"/>
        <v>0</v>
      </c>
      <c r="Q58" s="5">
        <f t="shared" si="6"/>
        <v>0</v>
      </c>
      <c r="R58" s="4">
        <f t="shared" si="7"/>
        <v>0</v>
      </c>
      <c r="T58" s="5">
        <f>+'Silver '!D185</f>
        <v>0.42968</v>
      </c>
      <c r="V58" s="5">
        <f t="shared" si="8"/>
        <v>0</v>
      </c>
      <c r="W58" s="4">
        <f t="shared" si="9"/>
        <v>0</v>
      </c>
      <c r="X58" s="4">
        <f t="shared" si="10"/>
        <v>0</v>
      </c>
      <c r="Y58" s="5">
        <f t="shared" si="11"/>
        <v>0</v>
      </c>
      <c r="Z58" s="5">
        <f t="shared" si="12"/>
        <v>0</v>
      </c>
      <c r="AA58" s="5">
        <f t="shared" si="13"/>
        <v>0</v>
      </c>
      <c r="AB58" s="4">
        <f t="shared" si="14"/>
        <v>0</v>
      </c>
      <c r="AC58" s="4">
        <f t="shared" si="15"/>
        <v>0</v>
      </c>
    </row>
    <row r="59" spans="1:29" ht="15.75">
      <c r="A59" s="2">
        <v>1527</v>
      </c>
      <c r="C59" s="4">
        <v>9</v>
      </c>
      <c r="E59" s="2">
        <v>30</v>
      </c>
      <c r="L59" s="4">
        <f t="shared" si="1"/>
        <v>16.07142857142857</v>
      </c>
      <c r="M59" s="4">
        <f t="shared" si="2"/>
        <v>0</v>
      </c>
      <c r="N59" s="5">
        <f t="shared" si="3"/>
        <v>0.011876484560570071</v>
      </c>
      <c r="O59" s="5">
        <f t="shared" si="4"/>
        <v>0</v>
      </c>
      <c r="P59" s="5">
        <f t="shared" si="5"/>
        <v>0</v>
      </c>
      <c r="Q59" s="5">
        <f t="shared" si="6"/>
        <v>0</v>
      </c>
      <c r="R59" s="4">
        <f t="shared" si="7"/>
        <v>0</v>
      </c>
      <c r="T59" s="5">
        <f>+'Silver '!D186</f>
        <v>0.42968</v>
      </c>
      <c r="V59" s="5">
        <f t="shared" si="8"/>
        <v>0</v>
      </c>
      <c r="W59" s="4">
        <f t="shared" si="9"/>
        <v>6.905571428571427</v>
      </c>
      <c r="X59" s="4">
        <f t="shared" si="10"/>
        <v>0</v>
      </c>
      <c r="Y59" s="5">
        <f t="shared" si="11"/>
        <v>0.005103087885985748</v>
      </c>
      <c r="Z59" s="5">
        <f t="shared" si="12"/>
        <v>0</v>
      </c>
      <c r="AA59" s="5">
        <f t="shared" si="13"/>
        <v>0</v>
      </c>
      <c r="AB59" s="4">
        <f t="shared" si="14"/>
        <v>0</v>
      </c>
      <c r="AC59" s="4">
        <f t="shared" si="15"/>
        <v>0</v>
      </c>
    </row>
    <row r="60" spans="1:29" ht="15.75">
      <c r="A60" s="2">
        <v>1528</v>
      </c>
      <c r="C60" s="4">
        <v>8.84</v>
      </c>
      <c r="L60" s="4">
        <f t="shared" si="1"/>
        <v>15.785714285714285</v>
      </c>
      <c r="M60" s="4">
        <f t="shared" si="2"/>
        <v>0</v>
      </c>
      <c r="N60" s="5">
        <f t="shared" si="3"/>
        <v>0</v>
      </c>
      <c r="O60" s="5">
        <f t="shared" si="4"/>
        <v>0</v>
      </c>
      <c r="P60" s="5">
        <f t="shared" si="5"/>
        <v>0</v>
      </c>
      <c r="Q60" s="5">
        <f t="shared" si="6"/>
        <v>0</v>
      </c>
      <c r="R60" s="4">
        <f t="shared" si="7"/>
        <v>0</v>
      </c>
      <c r="T60" s="5">
        <f>+'Silver '!D187</f>
        <v>0.42968</v>
      </c>
      <c r="V60" s="5">
        <f t="shared" si="8"/>
        <v>0</v>
      </c>
      <c r="W60" s="4">
        <f t="shared" si="9"/>
        <v>6.782805714285714</v>
      </c>
      <c r="X60" s="4">
        <f t="shared" si="10"/>
        <v>0</v>
      </c>
      <c r="Y60" s="5">
        <f t="shared" si="11"/>
        <v>0</v>
      </c>
      <c r="Z60" s="5">
        <f t="shared" si="12"/>
        <v>0</v>
      </c>
      <c r="AA60" s="5">
        <f t="shared" si="13"/>
        <v>0</v>
      </c>
      <c r="AB60" s="4">
        <f t="shared" si="14"/>
        <v>0</v>
      </c>
      <c r="AC60" s="4">
        <f t="shared" si="15"/>
        <v>0</v>
      </c>
    </row>
    <row r="61" spans="1:29" ht="15.75">
      <c r="A61" s="2">
        <v>1529</v>
      </c>
      <c r="L61" s="4">
        <f t="shared" si="1"/>
        <v>0</v>
      </c>
      <c r="M61" s="4">
        <f t="shared" si="2"/>
        <v>0</v>
      </c>
      <c r="N61" s="5">
        <f t="shared" si="3"/>
        <v>0</v>
      </c>
      <c r="O61" s="5">
        <f t="shared" si="4"/>
        <v>0</v>
      </c>
      <c r="P61" s="5">
        <f t="shared" si="5"/>
        <v>0</v>
      </c>
      <c r="Q61" s="5">
        <f t="shared" si="6"/>
        <v>0</v>
      </c>
      <c r="R61" s="4">
        <f t="shared" si="7"/>
        <v>0</v>
      </c>
      <c r="T61" s="5">
        <f>+'Silver '!D188</f>
        <v>0.42968</v>
      </c>
      <c r="V61" s="5">
        <f t="shared" si="8"/>
        <v>0</v>
      </c>
      <c r="W61" s="4">
        <f t="shared" si="9"/>
        <v>0</v>
      </c>
      <c r="X61" s="4">
        <f t="shared" si="10"/>
        <v>0</v>
      </c>
      <c r="Y61" s="5">
        <f t="shared" si="11"/>
        <v>0</v>
      </c>
      <c r="Z61" s="5">
        <f t="shared" si="12"/>
        <v>0</v>
      </c>
      <c r="AA61" s="5">
        <f t="shared" si="13"/>
        <v>0</v>
      </c>
      <c r="AB61" s="4">
        <f t="shared" si="14"/>
        <v>0</v>
      </c>
      <c r="AC61" s="4">
        <f t="shared" si="15"/>
        <v>0</v>
      </c>
    </row>
    <row r="62" spans="1:29" ht="15.75">
      <c r="A62" s="2">
        <v>1530</v>
      </c>
      <c r="L62" s="4">
        <f t="shared" si="1"/>
        <v>0</v>
      </c>
      <c r="M62" s="4">
        <f t="shared" si="2"/>
        <v>0</v>
      </c>
      <c r="N62" s="5">
        <f t="shared" si="3"/>
        <v>0</v>
      </c>
      <c r="O62" s="5">
        <f t="shared" si="4"/>
        <v>0</v>
      </c>
      <c r="P62" s="5">
        <f t="shared" si="5"/>
        <v>0</v>
      </c>
      <c r="Q62" s="5">
        <f t="shared" si="6"/>
        <v>0</v>
      </c>
      <c r="R62" s="4">
        <f t="shared" si="7"/>
        <v>0</v>
      </c>
      <c r="T62" s="5">
        <f>+'Silver '!D189</f>
        <v>0.42968</v>
      </c>
      <c r="V62" s="5">
        <f t="shared" si="8"/>
        <v>0</v>
      </c>
      <c r="W62" s="4">
        <f t="shared" si="9"/>
        <v>0</v>
      </c>
      <c r="X62" s="4">
        <f t="shared" si="10"/>
        <v>0</v>
      </c>
      <c r="Y62" s="5">
        <f t="shared" si="11"/>
        <v>0</v>
      </c>
      <c r="Z62" s="5">
        <f t="shared" si="12"/>
        <v>0</v>
      </c>
      <c r="AA62" s="5">
        <f t="shared" si="13"/>
        <v>0</v>
      </c>
      <c r="AB62" s="4">
        <f t="shared" si="14"/>
        <v>0</v>
      </c>
      <c r="AC62" s="4">
        <f t="shared" si="15"/>
        <v>0</v>
      </c>
    </row>
    <row r="63" spans="1:29" ht="15.75">
      <c r="A63" s="2">
        <v>1531</v>
      </c>
      <c r="C63" s="4">
        <v>7</v>
      </c>
      <c r="E63" s="2">
        <v>28.7</v>
      </c>
      <c r="L63" s="4">
        <f t="shared" si="1"/>
        <v>12.499999999999998</v>
      </c>
      <c r="M63" s="4">
        <f t="shared" si="2"/>
        <v>0</v>
      </c>
      <c r="N63" s="5">
        <f t="shared" si="3"/>
        <v>0.0113618368962787</v>
      </c>
      <c r="O63" s="5">
        <f t="shared" si="4"/>
        <v>0</v>
      </c>
      <c r="P63" s="5">
        <f t="shared" si="5"/>
        <v>0</v>
      </c>
      <c r="Q63" s="5">
        <f t="shared" si="6"/>
        <v>0</v>
      </c>
      <c r="R63" s="4">
        <f t="shared" si="7"/>
        <v>0</v>
      </c>
      <c r="T63" s="5">
        <f>+'Silver '!D190</f>
        <v>0.41249</v>
      </c>
      <c r="V63" s="5">
        <f t="shared" si="8"/>
        <v>0</v>
      </c>
      <c r="W63" s="4">
        <f t="shared" si="9"/>
        <v>5.156124999999999</v>
      </c>
      <c r="X63" s="4">
        <f t="shared" si="10"/>
        <v>0</v>
      </c>
      <c r="Y63" s="5">
        <f t="shared" si="11"/>
        <v>0.004686644101346001</v>
      </c>
      <c r="Z63" s="5">
        <f t="shared" si="12"/>
        <v>0</v>
      </c>
      <c r="AA63" s="5">
        <f t="shared" si="13"/>
        <v>0</v>
      </c>
      <c r="AB63" s="4">
        <f t="shared" si="14"/>
        <v>0</v>
      </c>
      <c r="AC63" s="4">
        <f t="shared" si="15"/>
        <v>0</v>
      </c>
    </row>
    <row r="64" spans="1:29" ht="15.75">
      <c r="A64" s="2">
        <v>1532</v>
      </c>
      <c r="L64" s="4">
        <f t="shared" si="1"/>
        <v>0</v>
      </c>
      <c r="M64" s="4">
        <f t="shared" si="2"/>
        <v>0</v>
      </c>
      <c r="N64" s="5">
        <f t="shared" si="3"/>
        <v>0</v>
      </c>
      <c r="O64" s="5">
        <f t="shared" si="4"/>
        <v>0</v>
      </c>
      <c r="P64" s="5">
        <f t="shared" si="5"/>
        <v>0</v>
      </c>
      <c r="Q64" s="5">
        <f t="shared" si="6"/>
        <v>0</v>
      </c>
      <c r="R64" s="4">
        <f t="shared" si="7"/>
        <v>0</v>
      </c>
      <c r="T64" s="5">
        <f>+'Silver '!D191</f>
        <v>0.41249</v>
      </c>
      <c r="V64" s="5">
        <f t="shared" si="8"/>
        <v>0</v>
      </c>
      <c r="W64" s="4">
        <f t="shared" si="9"/>
        <v>0</v>
      </c>
      <c r="X64" s="4">
        <f t="shared" si="10"/>
        <v>0</v>
      </c>
      <c r="Y64" s="5">
        <f t="shared" si="11"/>
        <v>0</v>
      </c>
      <c r="Z64" s="5">
        <f t="shared" si="12"/>
        <v>0</v>
      </c>
      <c r="AA64" s="5">
        <f t="shared" si="13"/>
        <v>0</v>
      </c>
      <c r="AB64" s="4">
        <f t="shared" si="14"/>
        <v>0</v>
      </c>
      <c r="AC64" s="4">
        <f t="shared" si="15"/>
        <v>0</v>
      </c>
    </row>
    <row r="65" spans="1:29" ht="15.75">
      <c r="A65" s="2">
        <v>1533</v>
      </c>
      <c r="C65" s="4">
        <v>9</v>
      </c>
      <c r="E65" s="2">
        <v>18</v>
      </c>
      <c r="L65" s="4">
        <f t="shared" si="1"/>
        <v>16.07142857142857</v>
      </c>
      <c r="M65" s="4">
        <f t="shared" si="2"/>
        <v>0</v>
      </c>
      <c r="N65" s="5">
        <f t="shared" si="3"/>
        <v>0.007125890736342043</v>
      </c>
      <c r="O65" s="5">
        <f t="shared" si="4"/>
        <v>0</v>
      </c>
      <c r="P65" s="5">
        <f t="shared" si="5"/>
        <v>0</v>
      </c>
      <c r="Q65" s="5">
        <f t="shared" si="6"/>
        <v>0</v>
      </c>
      <c r="R65" s="4">
        <f t="shared" si="7"/>
        <v>0</v>
      </c>
      <c r="T65" s="5">
        <f>+'Silver '!D192</f>
        <v>0.39663</v>
      </c>
      <c r="V65" s="5">
        <f t="shared" si="8"/>
        <v>0</v>
      </c>
      <c r="W65" s="4">
        <f t="shared" si="9"/>
        <v>6.374410714285713</v>
      </c>
      <c r="X65" s="4">
        <f t="shared" si="10"/>
        <v>0</v>
      </c>
      <c r="Y65" s="5">
        <f t="shared" si="11"/>
        <v>0.0028263420427553443</v>
      </c>
      <c r="Z65" s="5">
        <f t="shared" si="12"/>
        <v>0</v>
      </c>
      <c r="AA65" s="5">
        <f t="shared" si="13"/>
        <v>0</v>
      </c>
      <c r="AB65" s="4">
        <f t="shared" si="14"/>
        <v>0</v>
      </c>
      <c r="AC65" s="4">
        <f t="shared" si="15"/>
        <v>0</v>
      </c>
    </row>
    <row r="66" spans="1:29" ht="15.75">
      <c r="A66" s="2">
        <v>1534</v>
      </c>
      <c r="L66" s="4">
        <f t="shared" si="1"/>
        <v>0</v>
      </c>
      <c r="M66" s="4">
        <f t="shared" si="2"/>
        <v>0</v>
      </c>
      <c r="N66" s="5">
        <f t="shared" si="3"/>
        <v>0</v>
      </c>
      <c r="O66" s="5">
        <f t="shared" si="4"/>
        <v>0</v>
      </c>
      <c r="P66" s="5">
        <f t="shared" si="5"/>
        <v>0</v>
      </c>
      <c r="Q66" s="5">
        <f t="shared" si="6"/>
        <v>0</v>
      </c>
      <c r="R66" s="4">
        <f t="shared" si="7"/>
        <v>0</v>
      </c>
      <c r="T66" s="5">
        <f>+'Silver '!D193</f>
        <v>0.39663</v>
      </c>
      <c r="V66" s="5">
        <f t="shared" si="8"/>
        <v>0</v>
      </c>
      <c r="W66" s="4">
        <f t="shared" si="9"/>
        <v>0</v>
      </c>
      <c r="X66" s="4">
        <f t="shared" si="10"/>
        <v>0</v>
      </c>
      <c r="Y66" s="5">
        <f t="shared" si="11"/>
        <v>0</v>
      </c>
      <c r="Z66" s="5">
        <f t="shared" si="12"/>
        <v>0</v>
      </c>
      <c r="AA66" s="5">
        <f t="shared" si="13"/>
        <v>0</v>
      </c>
      <c r="AB66" s="4">
        <f t="shared" si="14"/>
        <v>0</v>
      </c>
      <c r="AC66" s="4">
        <f t="shared" si="15"/>
        <v>0</v>
      </c>
    </row>
    <row r="67" spans="1:29" ht="15.75">
      <c r="A67" s="2">
        <v>1535</v>
      </c>
      <c r="E67" s="2">
        <v>19</v>
      </c>
      <c r="L67" s="4">
        <f t="shared" si="1"/>
        <v>0</v>
      </c>
      <c r="M67" s="4">
        <f t="shared" si="2"/>
        <v>0</v>
      </c>
      <c r="N67" s="5">
        <f t="shared" si="3"/>
        <v>0.007521773555027712</v>
      </c>
      <c r="O67" s="5">
        <f t="shared" si="4"/>
        <v>0</v>
      </c>
      <c r="P67" s="5">
        <f t="shared" si="5"/>
        <v>0</v>
      </c>
      <c r="Q67" s="5">
        <f t="shared" si="6"/>
        <v>0</v>
      </c>
      <c r="R67" s="4">
        <f t="shared" si="7"/>
        <v>0</v>
      </c>
      <c r="T67" s="5">
        <f>+'Silver '!D194</f>
        <v>0.39663</v>
      </c>
      <c r="V67" s="5">
        <f t="shared" si="8"/>
        <v>0</v>
      </c>
      <c r="W67" s="4">
        <f t="shared" si="9"/>
        <v>0</v>
      </c>
      <c r="X67" s="4">
        <f t="shared" si="10"/>
        <v>0</v>
      </c>
      <c r="Y67" s="5">
        <f t="shared" si="11"/>
        <v>0.0029833610451306413</v>
      </c>
      <c r="Z67" s="5">
        <f t="shared" si="12"/>
        <v>0</v>
      </c>
      <c r="AA67" s="5">
        <f t="shared" si="13"/>
        <v>0</v>
      </c>
      <c r="AB67" s="4">
        <f t="shared" si="14"/>
        <v>0</v>
      </c>
      <c r="AC67" s="4">
        <f t="shared" si="15"/>
        <v>0</v>
      </c>
    </row>
    <row r="68" spans="1:29" ht="15.75">
      <c r="A68" s="2">
        <v>1536</v>
      </c>
      <c r="C68" s="4">
        <v>9.65</v>
      </c>
      <c r="E68" s="2">
        <v>41.6</v>
      </c>
      <c r="L68" s="4">
        <f t="shared" si="1"/>
        <v>17.232142857142858</v>
      </c>
      <c r="M68" s="4">
        <f t="shared" si="2"/>
        <v>0</v>
      </c>
      <c r="N68" s="5">
        <f t="shared" si="3"/>
        <v>0.016468725257323832</v>
      </c>
      <c r="O68" s="5">
        <f t="shared" si="4"/>
        <v>0</v>
      </c>
      <c r="P68" s="5">
        <f t="shared" si="5"/>
        <v>0</v>
      </c>
      <c r="Q68" s="5">
        <f t="shared" si="6"/>
        <v>0</v>
      </c>
      <c r="R68" s="4">
        <f t="shared" si="7"/>
        <v>0</v>
      </c>
      <c r="T68" s="5">
        <f>+'Silver '!D195</f>
        <v>0.39663</v>
      </c>
      <c r="V68" s="5">
        <f t="shared" si="8"/>
        <v>0</v>
      </c>
      <c r="W68" s="4">
        <f t="shared" si="9"/>
        <v>6.834784821428571</v>
      </c>
      <c r="X68" s="4">
        <f t="shared" si="10"/>
        <v>0</v>
      </c>
      <c r="Y68" s="5">
        <f t="shared" si="11"/>
        <v>0.006531990498812351</v>
      </c>
      <c r="Z68" s="5">
        <f t="shared" si="12"/>
        <v>0</v>
      </c>
      <c r="AA68" s="5">
        <f t="shared" si="13"/>
        <v>0</v>
      </c>
      <c r="AB68" s="4">
        <f t="shared" si="14"/>
        <v>0</v>
      </c>
      <c r="AC68" s="4">
        <f t="shared" si="15"/>
        <v>0</v>
      </c>
    </row>
    <row r="69" spans="1:29" ht="15.75">
      <c r="A69" s="2">
        <v>1537</v>
      </c>
      <c r="E69" s="2">
        <v>37.1</v>
      </c>
      <c r="L69" s="4">
        <f t="shared" si="1"/>
        <v>0</v>
      </c>
      <c r="M69" s="4">
        <f t="shared" si="2"/>
        <v>0</v>
      </c>
      <c r="N69" s="5">
        <f t="shared" si="3"/>
        <v>0.014687252573238323</v>
      </c>
      <c r="O69" s="5">
        <f t="shared" si="4"/>
        <v>0</v>
      </c>
      <c r="P69" s="5">
        <f t="shared" si="5"/>
        <v>0</v>
      </c>
      <c r="Q69" s="5">
        <f t="shared" si="6"/>
        <v>0</v>
      </c>
      <c r="R69" s="4">
        <f t="shared" si="7"/>
        <v>0</v>
      </c>
      <c r="T69" s="5">
        <f>+'Silver '!D196</f>
        <v>0.39663</v>
      </c>
      <c r="V69" s="5">
        <f t="shared" si="8"/>
        <v>0</v>
      </c>
      <c r="W69" s="4">
        <f t="shared" si="9"/>
        <v>0</v>
      </c>
      <c r="X69" s="4">
        <f t="shared" si="10"/>
        <v>0</v>
      </c>
      <c r="Y69" s="5">
        <f t="shared" si="11"/>
        <v>0.0058254049881235155</v>
      </c>
      <c r="Z69" s="5">
        <f t="shared" si="12"/>
        <v>0</v>
      </c>
      <c r="AA69" s="5">
        <f t="shared" si="13"/>
        <v>0</v>
      </c>
      <c r="AB69" s="4">
        <f t="shared" si="14"/>
        <v>0</v>
      </c>
      <c r="AC69" s="4">
        <f t="shared" si="15"/>
        <v>0</v>
      </c>
    </row>
    <row r="70" spans="1:29" ht="15.75">
      <c r="A70" s="2">
        <v>1538</v>
      </c>
      <c r="C70" s="4">
        <v>8.19</v>
      </c>
      <c r="L70" s="4">
        <f t="shared" si="1"/>
        <v>14.624999999999998</v>
      </c>
      <c r="M70" s="4">
        <f t="shared" si="2"/>
        <v>0</v>
      </c>
      <c r="N70" s="5">
        <f t="shared" si="3"/>
        <v>0</v>
      </c>
      <c r="O70" s="5">
        <f t="shared" si="4"/>
        <v>0</v>
      </c>
      <c r="P70" s="5">
        <f t="shared" si="5"/>
        <v>0</v>
      </c>
      <c r="Q70" s="5">
        <f t="shared" si="6"/>
        <v>0</v>
      </c>
      <c r="R70" s="4">
        <f t="shared" si="7"/>
        <v>0</v>
      </c>
      <c r="T70" s="5">
        <f>+'Silver '!D197</f>
        <v>0.39663</v>
      </c>
      <c r="V70" s="5">
        <f t="shared" si="8"/>
        <v>0</v>
      </c>
      <c r="W70" s="4">
        <f t="shared" si="9"/>
        <v>5.800713749999999</v>
      </c>
      <c r="X70" s="4">
        <f t="shared" si="10"/>
        <v>0</v>
      </c>
      <c r="Y70" s="5">
        <f t="shared" si="11"/>
        <v>0</v>
      </c>
      <c r="Z70" s="5">
        <f t="shared" si="12"/>
        <v>0</v>
      </c>
      <c r="AA70" s="5">
        <f t="shared" si="13"/>
        <v>0</v>
      </c>
      <c r="AB70" s="4">
        <f t="shared" si="14"/>
        <v>0</v>
      </c>
      <c r="AC70" s="4">
        <f t="shared" si="15"/>
        <v>0</v>
      </c>
    </row>
    <row r="71" spans="1:29" ht="15.75">
      <c r="A71" s="2">
        <v>1539</v>
      </c>
      <c r="E71" s="2">
        <v>45.9</v>
      </c>
      <c r="L71" s="4">
        <f t="shared" si="1"/>
        <v>0</v>
      </c>
      <c r="M71" s="4">
        <f t="shared" si="2"/>
        <v>0</v>
      </c>
      <c r="N71" s="5">
        <f t="shared" si="3"/>
        <v>0.01817102137767221</v>
      </c>
      <c r="O71" s="5">
        <f t="shared" si="4"/>
        <v>0</v>
      </c>
      <c r="P71" s="5">
        <f t="shared" si="5"/>
        <v>0</v>
      </c>
      <c r="Q71" s="5">
        <f t="shared" si="6"/>
        <v>0</v>
      </c>
      <c r="R71" s="4">
        <f t="shared" si="7"/>
        <v>0</v>
      </c>
      <c r="T71" s="5">
        <f>+'Silver '!D198</f>
        <v>0.39663</v>
      </c>
      <c r="V71" s="5">
        <f t="shared" si="8"/>
        <v>0</v>
      </c>
      <c r="W71" s="4">
        <f t="shared" si="9"/>
        <v>0</v>
      </c>
      <c r="X71" s="4">
        <f t="shared" si="10"/>
        <v>0</v>
      </c>
      <c r="Y71" s="5">
        <f t="shared" si="11"/>
        <v>0.0072071722090261275</v>
      </c>
      <c r="Z71" s="5">
        <f t="shared" si="12"/>
        <v>0</v>
      </c>
      <c r="AA71" s="5">
        <f t="shared" si="13"/>
        <v>0</v>
      </c>
      <c r="AB71" s="4">
        <f t="shared" si="14"/>
        <v>0</v>
      </c>
      <c r="AC71" s="4">
        <f t="shared" si="15"/>
        <v>0</v>
      </c>
    </row>
    <row r="72" spans="1:29" ht="15.75">
      <c r="A72" s="2">
        <v>1540</v>
      </c>
      <c r="C72" s="4">
        <v>8.4</v>
      </c>
      <c r="E72" s="2">
        <v>45.3</v>
      </c>
      <c r="L72" s="4">
        <f t="shared" si="1"/>
        <v>15</v>
      </c>
      <c r="M72" s="4">
        <f t="shared" si="2"/>
        <v>0</v>
      </c>
      <c r="N72" s="5">
        <f t="shared" si="3"/>
        <v>0.017933491686460808</v>
      </c>
      <c r="O72" s="5">
        <f t="shared" si="4"/>
        <v>0</v>
      </c>
      <c r="P72" s="5">
        <f t="shared" si="5"/>
        <v>0</v>
      </c>
      <c r="Q72" s="5">
        <f t="shared" si="6"/>
        <v>0</v>
      </c>
      <c r="R72" s="4">
        <f t="shared" si="7"/>
        <v>0</v>
      </c>
      <c r="T72" s="5">
        <f>+'Silver '!D199</f>
        <v>0.39663</v>
      </c>
      <c r="V72" s="5">
        <f t="shared" si="8"/>
        <v>0</v>
      </c>
      <c r="W72" s="4">
        <f t="shared" si="9"/>
        <v>5.94945</v>
      </c>
      <c r="X72" s="4">
        <f t="shared" si="10"/>
        <v>0</v>
      </c>
      <c r="Y72" s="5">
        <f t="shared" si="11"/>
        <v>0.007112960807600949</v>
      </c>
      <c r="Z72" s="5">
        <f t="shared" si="12"/>
        <v>0</v>
      </c>
      <c r="AA72" s="5">
        <f t="shared" si="13"/>
        <v>0</v>
      </c>
      <c r="AB72" s="4">
        <f t="shared" si="14"/>
        <v>0</v>
      </c>
      <c r="AC72" s="4">
        <f t="shared" si="15"/>
        <v>0</v>
      </c>
    </row>
    <row r="73" spans="1:29" ht="15.75">
      <c r="A73" s="2">
        <v>1541</v>
      </c>
      <c r="E73" s="2">
        <v>36.6</v>
      </c>
      <c r="L73" s="4">
        <f t="shared" si="1"/>
        <v>0</v>
      </c>
      <c r="M73" s="4">
        <f t="shared" si="2"/>
        <v>0</v>
      </c>
      <c r="N73" s="5">
        <f t="shared" si="3"/>
        <v>0.014489311163895487</v>
      </c>
      <c r="O73" s="5">
        <f t="shared" si="4"/>
        <v>0</v>
      </c>
      <c r="P73" s="5">
        <f t="shared" si="5"/>
        <v>0</v>
      </c>
      <c r="Q73" s="5">
        <f t="shared" si="6"/>
        <v>0</v>
      </c>
      <c r="R73" s="4">
        <f t="shared" si="7"/>
        <v>0</v>
      </c>
      <c r="T73" s="5">
        <f>+'Silver '!D200</f>
        <v>0.39663</v>
      </c>
      <c r="V73" s="5">
        <f t="shared" si="8"/>
        <v>0</v>
      </c>
      <c r="W73" s="4">
        <f t="shared" si="9"/>
        <v>0</v>
      </c>
      <c r="X73" s="4">
        <f t="shared" si="10"/>
        <v>0</v>
      </c>
      <c r="Y73" s="5">
        <f t="shared" si="11"/>
        <v>0.005746895486935867</v>
      </c>
      <c r="Z73" s="5">
        <f t="shared" si="12"/>
        <v>0</v>
      </c>
      <c r="AA73" s="5">
        <f t="shared" si="13"/>
        <v>0</v>
      </c>
      <c r="AB73" s="4">
        <f t="shared" si="14"/>
        <v>0</v>
      </c>
      <c r="AC73" s="4">
        <f t="shared" si="15"/>
        <v>0</v>
      </c>
    </row>
    <row r="74" spans="1:29" ht="15.75">
      <c r="A74" s="2">
        <v>1542</v>
      </c>
      <c r="L74" s="4">
        <f t="shared" si="1"/>
        <v>0</v>
      </c>
      <c r="M74" s="4">
        <f t="shared" si="2"/>
        <v>0</v>
      </c>
      <c r="N74" s="5">
        <f t="shared" si="3"/>
        <v>0</v>
      </c>
      <c r="O74" s="5">
        <f t="shared" si="4"/>
        <v>0</v>
      </c>
      <c r="P74" s="5">
        <f t="shared" si="5"/>
        <v>0</v>
      </c>
      <c r="Q74" s="5">
        <f t="shared" si="6"/>
        <v>0</v>
      </c>
      <c r="R74" s="4">
        <f t="shared" si="7"/>
        <v>0</v>
      </c>
      <c r="T74" s="5">
        <f>+'Silver '!D201</f>
        <v>0.3686</v>
      </c>
      <c r="V74" s="5">
        <f t="shared" si="8"/>
        <v>0</v>
      </c>
      <c r="W74" s="4">
        <f t="shared" si="9"/>
        <v>0</v>
      </c>
      <c r="X74" s="4">
        <f t="shared" si="10"/>
        <v>0</v>
      </c>
      <c r="Y74" s="5">
        <f t="shared" si="11"/>
        <v>0</v>
      </c>
      <c r="Z74" s="5">
        <f t="shared" si="12"/>
        <v>0</v>
      </c>
      <c r="AA74" s="5">
        <f t="shared" si="13"/>
        <v>0</v>
      </c>
      <c r="AB74" s="4">
        <f t="shared" si="14"/>
        <v>0</v>
      </c>
      <c r="AC74" s="4">
        <f t="shared" si="15"/>
        <v>0</v>
      </c>
    </row>
    <row r="75" spans="1:29" ht="15.75">
      <c r="A75" s="2">
        <v>1543</v>
      </c>
      <c r="C75" s="4">
        <v>9</v>
      </c>
      <c r="E75" s="2">
        <v>45</v>
      </c>
      <c r="L75" s="4">
        <f t="shared" si="1"/>
        <v>16.07142857142857</v>
      </c>
      <c r="M75" s="4">
        <f t="shared" si="2"/>
        <v>0</v>
      </c>
      <c r="N75" s="5">
        <f t="shared" si="3"/>
        <v>0.017814726840855107</v>
      </c>
      <c r="O75" s="5">
        <f t="shared" si="4"/>
        <v>0</v>
      </c>
      <c r="P75" s="5">
        <f t="shared" si="5"/>
        <v>0</v>
      </c>
      <c r="Q75" s="5">
        <f t="shared" si="6"/>
        <v>0</v>
      </c>
      <c r="R75" s="4">
        <f t="shared" si="7"/>
        <v>0</v>
      </c>
      <c r="T75" s="5">
        <f>+'Silver '!D202</f>
        <v>0.3686</v>
      </c>
      <c r="V75" s="5">
        <f t="shared" si="8"/>
        <v>0</v>
      </c>
      <c r="W75" s="4">
        <f t="shared" si="9"/>
        <v>5.92392857142857</v>
      </c>
      <c r="X75" s="4">
        <f t="shared" si="10"/>
        <v>0</v>
      </c>
      <c r="Y75" s="5">
        <f t="shared" si="11"/>
        <v>0.006566508313539192</v>
      </c>
      <c r="Z75" s="5">
        <f t="shared" si="12"/>
        <v>0</v>
      </c>
      <c r="AA75" s="5">
        <f t="shared" si="13"/>
        <v>0</v>
      </c>
      <c r="AB75" s="4">
        <f t="shared" si="14"/>
        <v>0</v>
      </c>
      <c r="AC75" s="4">
        <f t="shared" si="15"/>
        <v>0</v>
      </c>
    </row>
    <row r="76" spans="1:29" ht="15.75">
      <c r="A76" s="2">
        <v>1544</v>
      </c>
      <c r="L76" s="4">
        <f t="shared" si="1"/>
        <v>0</v>
      </c>
      <c r="M76" s="4">
        <f t="shared" si="2"/>
        <v>0</v>
      </c>
      <c r="N76" s="5">
        <f t="shared" si="3"/>
        <v>0</v>
      </c>
      <c r="O76" s="5">
        <f t="shared" si="4"/>
        <v>0</v>
      </c>
      <c r="P76" s="5">
        <f t="shared" si="5"/>
        <v>0</v>
      </c>
      <c r="Q76" s="5">
        <f t="shared" si="6"/>
        <v>0</v>
      </c>
      <c r="R76" s="4">
        <f t="shared" si="7"/>
        <v>0</v>
      </c>
      <c r="T76" s="5">
        <f>+'Silver '!D203</f>
        <v>0.3686</v>
      </c>
      <c r="V76" s="5">
        <f t="shared" si="8"/>
        <v>0</v>
      </c>
      <c r="W76" s="4">
        <f t="shared" si="9"/>
        <v>0</v>
      </c>
      <c r="X76" s="4">
        <f t="shared" si="10"/>
        <v>0</v>
      </c>
      <c r="Y76" s="5">
        <f t="shared" si="11"/>
        <v>0</v>
      </c>
      <c r="Z76" s="5">
        <f t="shared" si="12"/>
        <v>0</v>
      </c>
      <c r="AA76" s="5">
        <f t="shared" si="13"/>
        <v>0</v>
      </c>
      <c r="AB76" s="4">
        <f t="shared" si="14"/>
        <v>0</v>
      </c>
      <c r="AC76" s="4">
        <f t="shared" si="15"/>
        <v>0</v>
      </c>
    </row>
    <row r="77" spans="1:29" ht="15.75">
      <c r="A77" s="2">
        <v>1545</v>
      </c>
      <c r="C77" s="4">
        <v>7.99</v>
      </c>
      <c r="L77" s="4">
        <f t="shared" si="1"/>
        <v>14.267857142857142</v>
      </c>
      <c r="M77" s="4">
        <f t="shared" si="2"/>
        <v>0</v>
      </c>
      <c r="N77" s="5">
        <f t="shared" si="3"/>
        <v>0</v>
      </c>
      <c r="O77" s="5">
        <f t="shared" si="4"/>
        <v>0</v>
      </c>
      <c r="P77" s="5">
        <f t="shared" si="5"/>
        <v>0</v>
      </c>
      <c r="Q77" s="5">
        <f t="shared" si="6"/>
        <v>0</v>
      </c>
      <c r="R77" s="4">
        <f t="shared" si="7"/>
        <v>0</v>
      </c>
      <c r="T77" s="5">
        <f>+'Silver '!D204</f>
        <v>0.3686</v>
      </c>
      <c r="V77" s="5">
        <f t="shared" si="8"/>
        <v>0</v>
      </c>
      <c r="W77" s="4">
        <f t="shared" si="9"/>
        <v>5.259132142857142</v>
      </c>
      <c r="X77" s="4">
        <f t="shared" si="10"/>
        <v>0</v>
      </c>
      <c r="Y77" s="5">
        <f t="shared" si="11"/>
        <v>0</v>
      </c>
      <c r="Z77" s="5">
        <f t="shared" si="12"/>
        <v>0</v>
      </c>
      <c r="AA77" s="5">
        <f t="shared" si="13"/>
        <v>0</v>
      </c>
      <c r="AB77" s="4">
        <f t="shared" si="14"/>
        <v>0</v>
      </c>
      <c r="AC77" s="4">
        <f t="shared" si="15"/>
        <v>0</v>
      </c>
    </row>
    <row r="78" spans="1:29" ht="15.75">
      <c r="A78" s="2">
        <v>1546</v>
      </c>
      <c r="L78" s="4">
        <f t="shared" si="1"/>
        <v>0</v>
      </c>
      <c r="M78" s="4">
        <f t="shared" si="2"/>
        <v>0</v>
      </c>
      <c r="N78" s="5">
        <f t="shared" si="3"/>
        <v>0</v>
      </c>
      <c r="O78" s="5">
        <f t="shared" si="4"/>
        <v>0</v>
      </c>
      <c r="P78" s="5">
        <f t="shared" si="5"/>
        <v>0</v>
      </c>
      <c r="Q78" s="5">
        <f t="shared" si="6"/>
        <v>0</v>
      </c>
      <c r="R78" s="4">
        <f t="shared" si="7"/>
        <v>0</v>
      </c>
      <c r="T78" s="5">
        <f>+'Silver '!D205</f>
        <v>0.3686</v>
      </c>
      <c r="V78" s="5">
        <f t="shared" si="8"/>
        <v>0</v>
      </c>
      <c r="W78" s="4">
        <f t="shared" si="9"/>
        <v>0</v>
      </c>
      <c r="X78" s="4">
        <f t="shared" si="10"/>
        <v>0</v>
      </c>
      <c r="Y78" s="5">
        <f t="shared" si="11"/>
        <v>0</v>
      </c>
      <c r="Z78" s="5">
        <f t="shared" si="12"/>
        <v>0</v>
      </c>
      <c r="AA78" s="5">
        <f t="shared" si="13"/>
        <v>0</v>
      </c>
      <c r="AB78" s="4">
        <f t="shared" si="14"/>
        <v>0</v>
      </c>
      <c r="AC78" s="4">
        <f t="shared" si="15"/>
        <v>0</v>
      </c>
    </row>
    <row r="79" spans="1:29" ht="15.75">
      <c r="A79" s="2">
        <v>1547</v>
      </c>
      <c r="C79" s="4">
        <v>9.5</v>
      </c>
      <c r="E79" s="2">
        <v>30</v>
      </c>
      <c r="L79" s="4">
        <f t="shared" si="1"/>
        <v>16.96428571428571</v>
      </c>
      <c r="M79" s="4">
        <f t="shared" si="2"/>
        <v>0</v>
      </c>
      <c r="N79" s="5">
        <f t="shared" si="3"/>
        <v>0.011876484560570071</v>
      </c>
      <c r="O79" s="5">
        <f t="shared" si="4"/>
        <v>0</v>
      </c>
      <c r="P79" s="5">
        <f t="shared" si="5"/>
        <v>0</v>
      </c>
      <c r="Q79" s="5">
        <f t="shared" si="6"/>
        <v>0</v>
      </c>
      <c r="R79" s="4">
        <f t="shared" si="7"/>
        <v>0</v>
      </c>
      <c r="T79" s="5">
        <f>+'Silver '!D206</f>
        <v>0.3686</v>
      </c>
      <c r="V79" s="5">
        <f t="shared" si="8"/>
        <v>0</v>
      </c>
      <c r="W79" s="4">
        <f t="shared" si="9"/>
        <v>6.253035714285713</v>
      </c>
      <c r="X79" s="4">
        <f t="shared" si="10"/>
        <v>0</v>
      </c>
      <c r="Y79" s="5">
        <f t="shared" si="11"/>
        <v>0.004377672209026128</v>
      </c>
      <c r="Z79" s="5">
        <f t="shared" si="12"/>
        <v>0</v>
      </c>
      <c r="AA79" s="5">
        <f t="shared" si="13"/>
        <v>0</v>
      </c>
      <c r="AB79" s="4">
        <f t="shared" si="14"/>
        <v>0</v>
      </c>
      <c r="AC79" s="4">
        <f t="shared" si="15"/>
        <v>0</v>
      </c>
    </row>
    <row r="80" spans="1:29" ht="15.75">
      <c r="A80" s="2">
        <v>1548</v>
      </c>
      <c r="C80" s="4">
        <v>9.44</v>
      </c>
      <c r="L80" s="4">
        <f t="shared" si="1"/>
        <v>16.857142857142854</v>
      </c>
      <c r="M80" s="4">
        <f t="shared" si="2"/>
        <v>0</v>
      </c>
      <c r="N80" s="5">
        <f t="shared" si="3"/>
        <v>0</v>
      </c>
      <c r="O80" s="5">
        <f t="shared" si="4"/>
        <v>0</v>
      </c>
      <c r="P80" s="5">
        <f t="shared" si="5"/>
        <v>0</v>
      </c>
      <c r="Q80" s="5">
        <f t="shared" si="6"/>
        <v>0</v>
      </c>
      <c r="R80" s="4">
        <f t="shared" si="7"/>
        <v>0</v>
      </c>
      <c r="T80" s="5">
        <f>+'Silver '!D207</f>
        <v>0.3686</v>
      </c>
      <c r="V80" s="5">
        <f t="shared" si="8"/>
        <v>0</v>
      </c>
      <c r="W80" s="4">
        <f t="shared" si="9"/>
        <v>6.213542857142856</v>
      </c>
      <c r="X80" s="4">
        <f t="shared" si="10"/>
        <v>0</v>
      </c>
      <c r="Y80" s="5">
        <f t="shared" si="11"/>
        <v>0</v>
      </c>
      <c r="Z80" s="5">
        <f t="shared" si="12"/>
        <v>0</v>
      </c>
      <c r="AA80" s="5">
        <f t="shared" si="13"/>
        <v>0</v>
      </c>
      <c r="AB80" s="4">
        <f t="shared" si="14"/>
        <v>0</v>
      </c>
      <c r="AC80" s="4">
        <f t="shared" si="15"/>
        <v>0</v>
      </c>
    </row>
    <row r="81" spans="1:29" ht="15.75">
      <c r="A81" s="2">
        <v>1549</v>
      </c>
      <c r="C81" s="4">
        <v>11.6</v>
      </c>
      <c r="F81" s="2">
        <v>60</v>
      </c>
      <c r="L81" s="4">
        <f aca="true" t="shared" si="16" ref="L81:L144">+C81/0.56</f>
        <v>20.71428571428571</v>
      </c>
      <c r="M81" s="4">
        <f aca="true" t="shared" si="17" ref="M81:M144">+D81/0.56</f>
        <v>0</v>
      </c>
      <c r="N81" s="5">
        <f aca="true" t="shared" si="18" ref="N81:N144">+E81/2526</f>
        <v>0</v>
      </c>
      <c r="O81" s="5">
        <f aca="true" t="shared" si="19" ref="O81:O144">+F81/2526</f>
        <v>0.023752969121140142</v>
      </c>
      <c r="P81" s="5">
        <f aca="true" t="shared" si="20" ref="P81:P144">+G81/2526</f>
        <v>0</v>
      </c>
      <c r="Q81" s="5">
        <f aca="true" t="shared" si="21" ref="Q81:Q144">+H81/2526</f>
        <v>0</v>
      </c>
      <c r="R81" s="4">
        <f aca="true" t="shared" si="22" ref="R81:R144">+I81/0.56</f>
        <v>0</v>
      </c>
      <c r="T81" s="5">
        <f>+'Silver '!D208</f>
        <v>0.3686</v>
      </c>
      <c r="V81" s="5">
        <f aca="true" t="shared" si="23" ref="V81:V144">+K81*$T81</f>
        <v>0</v>
      </c>
      <c r="W81" s="4">
        <f aca="true" t="shared" si="24" ref="W81:W144">+L81*$T81</f>
        <v>7.635285714285713</v>
      </c>
      <c r="X81" s="4">
        <f aca="true" t="shared" si="25" ref="X81:X144">+M81*$T81</f>
        <v>0</v>
      </c>
      <c r="Y81" s="5">
        <f aca="true" t="shared" si="26" ref="Y81:Y144">+N81*$T81</f>
        <v>0</v>
      </c>
      <c r="Z81" s="5">
        <f aca="true" t="shared" si="27" ref="Z81:Z144">+O81*$T81</f>
        <v>0.008755344418052256</v>
      </c>
      <c r="AA81" s="5">
        <f aca="true" t="shared" si="28" ref="AA81:AA144">+P81*$T81</f>
        <v>0</v>
      </c>
      <c r="AB81" s="4">
        <f aca="true" t="shared" si="29" ref="AB81:AB144">+Q81*$T81</f>
        <v>0</v>
      </c>
      <c r="AC81" s="4">
        <f aca="true" t="shared" si="30" ref="AC81:AC144">+R81*$T81</f>
        <v>0</v>
      </c>
    </row>
    <row r="82" spans="1:29" ht="15.75">
      <c r="A82" s="2">
        <v>1550</v>
      </c>
      <c r="L82" s="4">
        <f t="shared" si="16"/>
        <v>0</v>
      </c>
      <c r="M82" s="4">
        <f t="shared" si="17"/>
        <v>0</v>
      </c>
      <c r="N82" s="5">
        <f t="shared" si="18"/>
        <v>0</v>
      </c>
      <c r="O82" s="5">
        <f t="shared" si="19"/>
        <v>0</v>
      </c>
      <c r="P82" s="5">
        <f t="shared" si="20"/>
        <v>0</v>
      </c>
      <c r="Q82" s="5">
        <f t="shared" si="21"/>
        <v>0</v>
      </c>
      <c r="R82" s="4">
        <f t="shared" si="22"/>
        <v>0</v>
      </c>
      <c r="T82" s="5">
        <f>+'Silver '!D209</f>
        <v>0.3686</v>
      </c>
      <c r="V82" s="5">
        <f t="shared" si="23"/>
        <v>0</v>
      </c>
      <c r="W82" s="4">
        <f t="shared" si="24"/>
        <v>0</v>
      </c>
      <c r="X82" s="4">
        <f t="shared" si="25"/>
        <v>0</v>
      </c>
      <c r="Y82" s="5">
        <f t="shared" si="26"/>
        <v>0</v>
      </c>
      <c r="Z82" s="5">
        <f t="shared" si="27"/>
        <v>0</v>
      </c>
      <c r="AA82" s="5">
        <f t="shared" si="28"/>
        <v>0</v>
      </c>
      <c r="AB82" s="4">
        <f t="shared" si="29"/>
        <v>0</v>
      </c>
      <c r="AC82" s="4">
        <f t="shared" si="30"/>
        <v>0</v>
      </c>
    </row>
    <row r="83" spans="1:29" ht="15.75">
      <c r="A83" s="2">
        <v>1551</v>
      </c>
      <c r="B83" s="4">
        <v>5</v>
      </c>
      <c r="C83" s="4">
        <v>10.9</v>
      </c>
      <c r="E83" s="2">
        <v>45.7</v>
      </c>
      <c r="K83" s="5">
        <f>B83/122.97</f>
        <v>0.040660323656176306</v>
      </c>
      <c r="L83" s="4">
        <f t="shared" si="16"/>
        <v>19.46428571428571</v>
      </c>
      <c r="M83" s="4">
        <f t="shared" si="17"/>
        <v>0</v>
      </c>
      <c r="N83" s="5">
        <f t="shared" si="18"/>
        <v>0.018091844813935075</v>
      </c>
      <c r="O83" s="5">
        <f t="shared" si="19"/>
        <v>0</v>
      </c>
      <c r="P83" s="5">
        <f t="shared" si="20"/>
        <v>0</v>
      </c>
      <c r="Q83" s="5">
        <f t="shared" si="21"/>
        <v>0</v>
      </c>
      <c r="R83" s="4">
        <f t="shared" si="22"/>
        <v>0</v>
      </c>
      <c r="T83" s="5">
        <f>+'Silver '!D210</f>
        <v>0.3686</v>
      </c>
      <c r="V83" s="5">
        <f t="shared" si="23"/>
        <v>0.014987395299666586</v>
      </c>
      <c r="W83" s="4">
        <f t="shared" si="24"/>
        <v>7.174535714285713</v>
      </c>
      <c r="X83" s="4">
        <f t="shared" si="25"/>
        <v>0</v>
      </c>
      <c r="Y83" s="5">
        <f t="shared" si="26"/>
        <v>0.0066686539984164685</v>
      </c>
      <c r="Z83" s="5">
        <f t="shared" si="27"/>
        <v>0</v>
      </c>
      <c r="AA83" s="5">
        <f t="shared" si="28"/>
        <v>0</v>
      </c>
      <c r="AB83" s="4">
        <f t="shared" si="29"/>
        <v>0</v>
      </c>
      <c r="AC83" s="4">
        <f t="shared" si="30"/>
        <v>0</v>
      </c>
    </row>
    <row r="84" spans="1:29" ht="15.75">
      <c r="A84" s="2">
        <v>1552</v>
      </c>
      <c r="K84" s="5">
        <f aca="true" t="shared" si="31" ref="K84:K147">B84/122.97</f>
        <v>0</v>
      </c>
      <c r="L84" s="4">
        <f t="shared" si="16"/>
        <v>0</v>
      </c>
      <c r="M84" s="4">
        <f t="shared" si="17"/>
        <v>0</v>
      </c>
      <c r="N84" s="5">
        <f t="shared" si="18"/>
        <v>0</v>
      </c>
      <c r="O84" s="5">
        <f t="shared" si="19"/>
        <v>0</v>
      </c>
      <c r="P84" s="5">
        <f t="shared" si="20"/>
        <v>0</v>
      </c>
      <c r="Q84" s="5">
        <f t="shared" si="21"/>
        <v>0</v>
      </c>
      <c r="R84" s="4">
        <f t="shared" si="22"/>
        <v>0</v>
      </c>
      <c r="T84" s="5">
        <f>+'Silver '!D211</f>
        <v>0.3686</v>
      </c>
      <c r="V84" s="5">
        <f t="shared" si="23"/>
        <v>0</v>
      </c>
      <c r="W84" s="4">
        <f t="shared" si="24"/>
        <v>0</v>
      </c>
      <c r="X84" s="4">
        <f t="shared" si="25"/>
        <v>0</v>
      </c>
      <c r="Y84" s="5">
        <f t="shared" si="26"/>
        <v>0</v>
      </c>
      <c r="Z84" s="5">
        <f t="shared" si="27"/>
        <v>0</v>
      </c>
      <c r="AA84" s="5">
        <f t="shared" si="28"/>
        <v>0</v>
      </c>
      <c r="AB84" s="4">
        <f t="shared" si="29"/>
        <v>0</v>
      </c>
      <c r="AC84" s="4">
        <f t="shared" si="30"/>
        <v>0</v>
      </c>
    </row>
    <row r="85" spans="1:29" ht="15.75">
      <c r="A85" s="2">
        <v>1553</v>
      </c>
      <c r="B85" s="4">
        <v>6.5</v>
      </c>
      <c r="C85" s="4">
        <v>11.92</v>
      </c>
      <c r="E85" s="2">
        <v>45</v>
      </c>
      <c r="F85" s="2">
        <v>60</v>
      </c>
      <c r="K85" s="5">
        <f t="shared" si="31"/>
        <v>0.0528584207530292</v>
      </c>
      <c r="L85" s="4">
        <f t="shared" si="16"/>
        <v>21.285714285714285</v>
      </c>
      <c r="M85" s="4">
        <f t="shared" si="17"/>
        <v>0</v>
      </c>
      <c r="N85" s="5">
        <f t="shared" si="18"/>
        <v>0.017814726840855107</v>
      </c>
      <c r="O85" s="5">
        <f t="shared" si="19"/>
        <v>0.023752969121140142</v>
      </c>
      <c r="P85" s="5">
        <f t="shared" si="20"/>
        <v>0</v>
      </c>
      <c r="Q85" s="5">
        <f t="shared" si="21"/>
        <v>0</v>
      </c>
      <c r="R85" s="4">
        <f t="shared" si="22"/>
        <v>0</v>
      </c>
      <c r="T85" s="5">
        <f>+'Silver '!D212</f>
        <v>0.3686</v>
      </c>
      <c r="V85" s="5">
        <f t="shared" si="23"/>
        <v>0.019483613889566563</v>
      </c>
      <c r="W85" s="4">
        <f t="shared" si="24"/>
        <v>7.845914285714285</v>
      </c>
      <c r="X85" s="4">
        <f t="shared" si="25"/>
        <v>0</v>
      </c>
      <c r="Y85" s="5">
        <f t="shared" si="26"/>
        <v>0.006566508313539192</v>
      </c>
      <c r="Z85" s="5">
        <f t="shared" si="27"/>
        <v>0.008755344418052256</v>
      </c>
      <c r="AA85" s="5">
        <f t="shared" si="28"/>
        <v>0</v>
      </c>
      <c r="AB85" s="4">
        <f t="shared" si="29"/>
        <v>0</v>
      </c>
      <c r="AC85" s="4">
        <f t="shared" si="30"/>
        <v>0</v>
      </c>
    </row>
    <row r="86" spans="1:29" ht="15.75">
      <c r="A86" s="2">
        <v>1554</v>
      </c>
      <c r="B86" s="4">
        <v>6.21</v>
      </c>
      <c r="E86" s="2">
        <v>25.8</v>
      </c>
      <c r="K86" s="5">
        <f t="shared" si="31"/>
        <v>0.050500121980970966</v>
      </c>
      <c r="L86" s="4">
        <f t="shared" si="16"/>
        <v>0</v>
      </c>
      <c r="M86" s="4">
        <f t="shared" si="17"/>
        <v>0</v>
      </c>
      <c r="N86" s="5">
        <f t="shared" si="18"/>
        <v>0.010213776722090262</v>
      </c>
      <c r="O86" s="5">
        <f t="shared" si="19"/>
        <v>0</v>
      </c>
      <c r="P86" s="5">
        <f t="shared" si="20"/>
        <v>0</v>
      </c>
      <c r="Q86" s="5">
        <f t="shared" si="21"/>
        <v>0</v>
      </c>
      <c r="R86" s="4">
        <f t="shared" si="22"/>
        <v>0</v>
      </c>
      <c r="T86" s="5">
        <f>+'Silver '!D213</f>
        <v>0.3686</v>
      </c>
      <c r="V86" s="5">
        <f t="shared" si="23"/>
        <v>0.0186143449621859</v>
      </c>
      <c r="W86" s="4">
        <f t="shared" si="24"/>
        <v>0</v>
      </c>
      <c r="X86" s="4">
        <f t="shared" si="25"/>
        <v>0</v>
      </c>
      <c r="Y86" s="5">
        <f t="shared" si="26"/>
        <v>0.00376479809976247</v>
      </c>
      <c r="Z86" s="5">
        <f t="shared" si="27"/>
        <v>0</v>
      </c>
      <c r="AA86" s="5">
        <f t="shared" si="28"/>
        <v>0</v>
      </c>
      <c r="AB86" s="4">
        <f t="shared" si="29"/>
        <v>0</v>
      </c>
      <c r="AC86" s="4">
        <f t="shared" si="30"/>
        <v>0</v>
      </c>
    </row>
    <row r="87" spans="1:29" ht="15.75">
      <c r="A87" s="2">
        <v>1555</v>
      </c>
      <c r="B87" s="4">
        <v>5.77</v>
      </c>
      <c r="C87" s="4">
        <v>12.21</v>
      </c>
      <c r="E87" s="2">
        <v>45.6</v>
      </c>
      <c r="K87" s="5">
        <f t="shared" si="31"/>
        <v>0.04692201349922745</v>
      </c>
      <c r="L87" s="4">
        <f t="shared" si="16"/>
        <v>21.803571428571427</v>
      </c>
      <c r="M87" s="4">
        <f t="shared" si="17"/>
        <v>0</v>
      </c>
      <c r="N87" s="5">
        <f t="shared" si="18"/>
        <v>0.018052256532066508</v>
      </c>
      <c r="O87" s="5">
        <f t="shared" si="19"/>
        <v>0</v>
      </c>
      <c r="P87" s="5">
        <f t="shared" si="20"/>
        <v>0</v>
      </c>
      <c r="Q87" s="5">
        <f t="shared" si="21"/>
        <v>0</v>
      </c>
      <c r="R87" s="4">
        <f t="shared" si="22"/>
        <v>0</v>
      </c>
      <c r="T87" s="5">
        <f>+'Silver '!D214</f>
        <v>0.3686</v>
      </c>
      <c r="V87" s="5">
        <f t="shared" si="23"/>
        <v>0.017295454175815236</v>
      </c>
      <c r="W87" s="4">
        <f t="shared" si="24"/>
        <v>8.036796428571428</v>
      </c>
      <c r="X87" s="4">
        <f t="shared" si="25"/>
        <v>0</v>
      </c>
      <c r="Y87" s="5">
        <f t="shared" si="26"/>
        <v>0.006654061757719714</v>
      </c>
      <c r="Z87" s="5">
        <f t="shared" si="27"/>
        <v>0</v>
      </c>
      <c r="AA87" s="5">
        <f t="shared" si="28"/>
        <v>0</v>
      </c>
      <c r="AB87" s="4">
        <f t="shared" si="29"/>
        <v>0</v>
      </c>
      <c r="AC87" s="4">
        <f t="shared" si="30"/>
        <v>0</v>
      </c>
    </row>
    <row r="88" spans="1:29" ht="15.75">
      <c r="A88" s="2">
        <v>1556</v>
      </c>
      <c r="B88" s="4">
        <v>5.87</v>
      </c>
      <c r="C88" s="4">
        <v>10.41</v>
      </c>
      <c r="E88" s="2">
        <v>45</v>
      </c>
      <c r="K88" s="5">
        <f t="shared" si="31"/>
        <v>0.04773521997235098</v>
      </c>
      <c r="L88" s="4">
        <f t="shared" si="16"/>
        <v>18.58928571428571</v>
      </c>
      <c r="M88" s="4">
        <f t="shared" si="17"/>
        <v>0</v>
      </c>
      <c r="N88" s="5">
        <f t="shared" si="18"/>
        <v>0.017814726840855107</v>
      </c>
      <c r="O88" s="5">
        <f t="shared" si="19"/>
        <v>0</v>
      </c>
      <c r="P88" s="5">
        <f t="shared" si="20"/>
        <v>0</v>
      </c>
      <c r="Q88" s="5">
        <f t="shared" si="21"/>
        <v>0</v>
      </c>
      <c r="R88" s="4">
        <f t="shared" si="22"/>
        <v>0</v>
      </c>
      <c r="T88" s="5">
        <f>+'Silver '!D215</f>
        <v>0.3686</v>
      </c>
      <c r="V88" s="5">
        <f t="shared" si="23"/>
        <v>0.01759520208180857</v>
      </c>
      <c r="W88" s="4">
        <f t="shared" si="24"/>
        <v>6.852010714285713</v>
      </c>
      <c r="X88" s="4">
        <f t="shared" si="25"/>
        <v>0</v>
      </c>
      <c r="Y88" s="5">
        <f t="shared" si="26"/>
        <v>0.006566508313539192</v>
      </c>
      <c r="Z88" s="5">
        <f t="shared" si="27"/>
        <v>0</v>
      </c>
      <c r="AA88" s="5">
        <f t="shared" si="28"/>
        <v>0</v>
      </c>
      <c r="AB88" s="4">
        <f t="shared" si="29"/>
        <v>0</v>
      </c>
      <c r="AC88" s="4">
        <f t="shared" si="30"/>
        <v>0</v>
      </c>
    </row>
    <row r="89" spans="1:29" ht="15.75">
      <c r="A89" s="2">
        <v>1557</v>
      </c>
      <c r="B89" s="4">
        <v>6</v>
      </c>
      <c r="C89" s="4">
        <v>11.16</v>
      </c>
      <c r="E89" s="2">
        <v>54</v>
      </c>
      <c r="K89" s="5">
        <f t="shared" si="31"/>
        <v>0.04879238838741157</v>
      </c>
      <c r="L89" s="4">
        <f t="shared" si="16"/>
        <v>19.928571428571427</v>
      </c>
      <c r="M89" s="4">
        <f t="shared" si="17"/>
        <v>0</v>
      </c>
      <c r="N89" s="5">
        <f t="shared" si="18"/>
        <v>0.021377672209026127</v>
      </c>
      <c r="O89" s="5">
        <f t="shared" si="19"/>
        <v>0</v>
      </c>
      <c r="P89" s="5">
        <f t="shared" si="20"/>
        <v>0</v>
      </c>
      <c r="Q89" s="5">
        <f t="shared" si="21"/>
        <v>0</v>
      </c>
      <c r="R89" s="4">
        <f t="shared" si="22"/>
        <v>0</v>
      </c>
      <c r="T89" s="5">
        <f>+'Silver '!D216</f>
        <v>0.3686</v>
      </c>
      <c r="V89" s="5">
        <f t="shared" si="23"/>
        <v>0.017984874359599903</v>
      </c>
      <c r="W89" s="4">
        <f t="shared" si="24"/>
        <v>7.3456714285714275</v>
      </c>
      <c r="X89" s="4">
        <f t="shared" si="25"/>
        <v>0</v>
      </c>
      <c r="Y89" s="5">
        <f t="shared" si="26"/>
        <v>0.00787980997624703</v>
      </c>
      <c r="Z89" s="5">
        <f t="shared" si="27"/>
        <v>0</v>
      </c>
      <c r="AA89" s="5">
        <f t="shared" si="28"/>
        <v>0</v>
      </c>
      <c r="AB89" s="4">
        <f t="shared" si="29"/>
        <v>0</v>
      </c>
      <c r="AC89" s="4">
        <f t="shared" si="30"/>
        <v>0</v>
      </c>
    </row>
    <row r="90" spans="1:29" ht="15.75">
      <c r="A90" s="2">
        <v>1558</v>
      </c>
      <c r="C90" s="4">
        <v>11.2</v>
      </c>
      <c r="E90" s="2">
        <v>48.8</v>
      </c>
      <c r="K90" s="5">
        <f t="shared" si="31"/>
        <v>0</v>
      </c>
      <c r="L90" s="4">
        <f t="shared" si="16"/>
        <v>19.999999999999996</v>
      </c>
      <c r="M90" s="4">
        <f t="shared" si="17"/>
        <v>0</v>
      </c>
      <c r="N90" s="5">
        <f t="shared" si="18"/>
        <v>0.01931908155186065</v>
      </c>
      <c r="O90" s="5">
        <f t="shared" si="19"/>
        <v>0</v>
      </c>
      <c r="P90" s="5">
        <f t="shared" si="20"/>
        <v>0</v>
      </c>
      <c r="Q90" s="5">
        <f t="shared" si="21"/>
        <v>0</v>
      </c>
      <c r="R90" s="4">
        <f t="shared" si="22"/>
        <v>0</v>
      </c>
      <c r="T90" s="5">
        <f>+'Silver '!D217</f>
        <v>0.3686</v>
      </c>
      <c r="V90" s="5">
        <f t="shared" si="23"/>
        <v>0</v>
      </c>
      <c r="W90" s="4">
        <f t="shared" si="24"/>
        <v>7.371999999999998</v>
      </c>
      <c r="X90" s="4">
        <f t="shared" si="25"/>
        <v>0</v>
      </c>
      <c r="Y90" s="5">
        <f t="shared" si="26"/>
        <v>0.007121013460015835</v>
      </c>
      <c r="Z90" s="5">
        <f t="shared" si="27"/>
        <v>0</v>
      </c>
      <c r="AA90" s="5">
        <f t="shared" si="28"/>
        <v>0</v>
      </c>
      <c r="AB90" s="4">
        <f t="shared" si="29"/>
        <v>0</v>
      </c>
      <c r="AC90" s="4">
        <f t="shared" si="30"/>
        <v>0</v>
      </c>
    </row>
    <row r="91" spans="1:29" ht="15.75">
      <c r="A91" s="2">
        <v>1559</v>
      </c>
      <c r="E91" s="2">
        <v>42.4</v>
      </c>
      <c r="K91" s="5">
        <f t="shared" si="31"/>
        <v>0</v>
      </c>
      <c r="L91" s="4">
        <f t="shared" si="16"/>
        <v>0</v>
      </c>
      <c r="M91" s="4">
        <f t="shared" si="17"/>
        <v>0</v>
      </c>
      <c r="N91" s="5">
        <f t="shared" si="18"/>
        <v>0.016785431512272367</v>
      </c>
      <c r="O91" s="5">
        <f t="shared" si="19"/>
        <v>0</v>
      </c>
      <c r="P91" s="5">
        <f t="shared" si="20"/>
        <v>0</v>
      </c>
      <c r="Q91" s="5">
        <f t="shared" si="21"/>
        <v>0</v>
      </c>
      <c r="R91" s="4">
        <f t="shared" si="22"/>
        <v>0</v>
      </c>
      <c r="T91" s="5">
        <f>+'Silver '!D218</f>
        <v>0.3686</v>
      </c>
      <c r="V91" s="5">
        <f t="shared" si="23"/>
        <v>0</v>
      </c>
      <c r="W91" s="4">
        <f t="shared" si="24"/>
        <v>0</v>
      </c>
      <c r="X91" s="4">
        <f t="shared" si="25"/>
        <v>0</v>
      </c>
      <c r="Y91" s="5">
        <f t="shared" si="26"/>
        <v>0.0061871100554235945</v>
      </c>
      <c r="Z91" s="5">
        <f t="shared" si="27"/>
        <v>0</v>
      </c>
      <c r="AA91" s="5">
        <f t="shared" si="28"/>
        <v>0</v>
      </c>
      <c r="AB91" s="4">
        <f t="shared" si="29"/>
        <v>0</v>
      </c>
      <c r="AC91" s="4">
        <f t="shared" si="30"/>
        <v>0</v>
      </c>
    </row>
    <row r="92" spans="1:29" ht="15.75">
      <c r="A92" s="2">
        <v>1560</v>
      </c>
      <c r="K92" s="5">
        <f t="shared" si="31"/>
        <v>0</v>
      </c>
      <c r="L92" s="4">
        <f t="shared" si="16"/>
        <v>0</v>
      </c>
      <c r="M92" s="4">
        <f t="shared" si="17"/>
        <v>0</v>
      </c>
      <c r="N92" s="5">
        <f t="shared" si="18"/>
        <v>0</v>
      </c>
      <c r="O92" s="5">
        <f t="shared" si="19"/>
        <v>0</v>
      </c>
      <c r="P92" s="5">
        <f t="shared" si="20"/>
        <v>0</v>
      </c>
      <c r="Q92" s="5">
        <f t="shared" si="21"/>
        <v>0</v>
      </c>
      <c r="R92" s="4">
        <f t="shared" si="22"/>
        <v>0</v>
      </c>
      <c r="T92" s="5">
        <f>+'Silver '!D219</f>
        <v>0.3686</v>
      </c>
      <c r="V92" s="5">
        <f t="shared" si="23"/>
        <v>0</v>
      </c>
      <c r="W92" s="4">
        <f t="shared" si="24"/>
        <v>0</v>
      </c>
      <c r="X92" s="4">
        <f t="shared" si="25"/>
        <v>0</v>
      </c>
      <c r="Y92" s="5">
        <f t="shared" si="26"/>
        <v>0</v>
      </c>
      <c r="Z92" s="5">
        <f t="shared" si="27"/>
        <v>0</v>
      </c>
      <c r="AA92" s="5">
        <f t="shared" si="28"/>
        <v>0</v>
      </c>
      <c r="AB92" s="4">
        <f t="shared" si="29"/>
        <v>0</v>
      </c>
      <c r="AC92" s="4">
        <f t="shared" si="30"/>
        <v>0</v>
      </c>
    </row>
    <row r="93" spans="1:29" ht="15.75">
      <c r="A93" s="2">
        <v>1561</v>
      </c>
      <c r="K93" s="5">
        <f t="shared" si="31"/>
        <v>0</v>
      </c>
      <c r="L93" s="4">
        <f t="shared" si="16"/>
        <v>0</v>
      </c>
      <c r="M93" s="4">
        <f t="shared" si="17"/>
        <v>0</v>
      </c>
      <c r="N93" s="5">
        <f t="shared" si="18"/>
        <v>0</v>
      </c>
      <c r="O93" s="5">
        <f t="shared" si="19"/>
        <v>0</v>
      </c>
      <c r="P93" s="5">
        <f t="shared" si="20"/>
        <v>0</v>
      </c>
      <c r="Q93" s="5">
        <f t="shared" si="21"/>
        <v>0</v>
      </c>
      <c r="R93" s="4">
        <f t="shared" si="22"/>
        <v>0</v>
      </c>
      <c r="T93" s="5">
        <f>+'Silver '!D220</f>
        <v>0.3686</v>
      </c>
      <c r="V93" s="5">
        <f t="shared" si="23"/>
        <v>0</v>
      </c>
      <c r="W93" s="4">
        <f t="shared" si="24"/>
        <v>0</v>
      </c>
      <c r="X93" s="4">
        <f t="shared" si="25"/>
        <v>0</v>
      </c>
      <c r="Y93" s="5">
        <f t="shared" si="26"/>
        <v>0</v>
      </c>
      <c r="Z93" s="5">
        <f t="shared" si="27"/>
        <v>0</v>
      </c>
      <c r="AA93" s="5">
        <f t="shared" si="28"/>
        <v>0</v>
      </c>
      <c r="AB93" s="4">
        <f t="shared" si="29"/>
        <v>0</v>
      </c>
      <c r="AC93" s="4">
        <f t="shared" si="30"/>
        <v>0</v>
      </c>
    </row>
    <row r="94" spans="1:29" ht="15.75">
      <c r="A94" s="2">
        <v>1562</v>
      </c>
      <c r="K94" s="5">
        <f t="shared" si="31"/>
        <v>0</v>
      </c>
      <c r="L94" s="4">
        <f t="shared" si="16"/>
        <v>0</v>
      </c>
      <c r="M94" s="4">
        <f t="shared" si="17"/>
        <v>0</v>
      </c>
      <c r="N94" s="5">
        <f t="shared" si="18"/>
        <v>0</v>
      </c>
      <c r="O94" s="5">
        <f t="shared" si="19"/>
        <v>0</v>
      </c>
      <c r="P94" s="5">
        <f t="shared" si="20"/>
        <v>0</v>
      </c>
      <c r="Q94" s="5">
        <f t="shared" si="21"/>
        <v>0</v>
      </c>
      <c r="R94" s="4">
        <f t="shared" si="22"/>
        <v>0</v>
      </c>
      <c r="T94" s="5">
        <f>+'Silver '!D221</f>
        <v>0.37913</v>
      </c>
      <c r="V94" s="5">
        <f t="shared" si="23"/>
        <v>0</v>
      </c>
      <c r="W94" s="4">
        <f t="shared" si="24"/>
        <v>0</v>
      </c>
      <c r="X94" s="4">
        <f t="shared" si="25"/>
        <v>0</v>
      </c>
      <c r="Y94" s="5">
        <f t="shared" si="26"/>
        <v>0</v>
      </c>
      <c r="Z94" s="5">
        <f t="shared" si="27"/>
        <v>0</v>
      </c>
      <c r="AA94" s="5">
        <f t="shared" si="28"/>
        <v>0</v>
      </c>
      <c r="AB94" s="4">
        <f t="shared" si="29"/>
        <v>0</v>
      </c>
      <c r="AC94" s="4">
        <f t="shared" si="30"/>
        <v>0</v>
      </c>
    </row>
    <row r="95" spans="1:29" ht="15.75">
      <c r="A95" s="2">
        <v>1563</v>
      </c>
      <c r="B95" s="4">
        <v>11</v>
      </c>
      <c r="E95" s="2">
        <v>38.4</v>
      </c>
      <c r="K95" s="5">
        <f t="shared" si="31"/>
        <v>0.08945271204358787</v>
      </c>
      <c r="L95" s="4">
        <f t="shared" si="16"/>
        <v>0</v>
      </c>
      <c r="M95" s="4">
        <f t="shared" si="17"/>
        <v>0</v>
      </c>
      <c r="N95" s="5">
        <f t="shared" si="18"/>
        <v>0.015201900237529691</v>
      </c>
      <c r="O95" s="5">
        <f t="shared" si="19"/>
        <v>0</v>
      </c>
      <c r="P95" s="5">
        <f t="shared" si="20"/>
        <v>0</v>
      </c>
      <c r="Q95" s="5">
        <f t="shared" si="21"/>
        <v>0</v>
      </c>
      <c r="R95" s="4">
        <f t="shared" si="22"/>
        <v>0</v>
      </c>
      <c r="T95" s="5">
        <f>+'Silver '!D222</f>
        <v>0.37913</v>
      </c>
      <c r="V95" s="5">
        <f t="shared" si="23"/>
        <v>0.03391420671708547</v>
      </c>
      <c r="W95" s="4">
        <f t="shared" si="24"/>
        <v>0</v>
      </c>
      <c r="X95" s="4">
        <f t="shared" si="25"/>
        <v>0</v>
      </c>
      <c r="Y95" s="5">
        <f t="shared" si="26"/>
        <v>0.005763496437054632</v>
      </c>
      <c r="Z95" s="5">
        <f t="shared" si="27"/>
        <v>0</v>
      </c>
      <c r="AA95" s="5">
        <f t="shared" si="28"/>
        <v>0</v>
      </c>
      <c r="AB95" s="4">
        <f t="shared" si="29"/>
        <v>0</v>
      </c>
      <c r="AC95" s="4">
        <f t="shared" si="30"/>
        <v>0</v>
      </c>
    </row>
    <row r="96" spans="1:29" ht="15.75">
      <c r="A96" s="2">
        <v>1564</v>
      </c>
      <c r="K96" s="5">
        <f t="shared" si="31"/>
        <v>0</v>
      </c>
      <c r="L96" s="4">
        <f t="shared" si="16"/>
        <v>0</v>
      </c>
      <c r="M96" s="4">
        <f t="shared" si="17"/>
        <v>0</v>
      </c>
      <c r="N96" s="5">
        <f t="shared" si="18"/>
        <v>0</v>
      </c>
      <c r="O96" s="5">
        <f t="shared" si="19"/>
        <v>0</v>
      </c>
      <c r="P96" s="5">
        <f t="shared" si="20"/>
        <v>0</v>
      </c>
      <c r="Q96" s="5">
        <f t="shared" si="21"/>
        <v>0</v>
      </c>
      <c r="R96" s="4">
        <f t="shared" si="22"/>
        <v>0</v>
      </c>
      <c r="T96" s="5">
        <f>+'Silver '!D223</f>
        <v>0.37913</v>
      </c>
      <c r="V96" s="5">
        <f t="shared" si="23"/>
        <v>0</v>
      </c>
      <c r="W96" s="4">
        <f t="shared" si="24"/>
        <v>0</v>
      </c>
      <c r="X96" s="4">
        <f t="shared" si="25"/>
        <v>0</v>
      </c>
      <c r="Y96" s="5">
        <f t="shared" si="26"/>
        <v>0</v>
      </c>
      <c r="Z96" s="5">
        <f t="shared" si="27"/>
        <v>0</v>
      </c>
      <c r="AA96" s="5">
        <f t="shared" si="28"/>
        <v>0</v>
      </c>
      <c r="AB96" s="4">
        <f t="shared" si="29"/>
        <v>0</v>
      </c>
      <c r="AC96" s="4">
        <f t="shared" si="30"/>
        <v>0</v>
      </c>
    </row>
    <row r="97" spans="1:29" ht="15.75">
      <c r="A97" s="2">
        <v>1565</v>
      </c>
      <c r="B97" s="4">
        <v>8.9</v>
      </c>
      <c r="E97" s="2">
        <v>60</v>
      </c>
      <c r="K97" s="5">
        <f t="shared" si="31"/>
        <v>0.07237537610799383</v>
      </c>
      <c r="L97" s="4">
        <f t="shared" si="16"/>
        <v>0</v>
      </c>
      <c r="M97" s="4">
        <f t="shared" si="17"/>
        <v>0</v>
      </c>
      <c r="N97" s="5">
        <f t="shared" si="18"/>
        <v>0.023752969121140142</v>
      </c>
      <c r="O97" s="5">
        <f t="shared" si="19"/>
        <v>0</v>
      </c>
      <c r="P97" s="5">
        <f t="shared" si="20"/>
        <v>0</v>
      </c>
      <c r="Q97" s="5">
        <f t="shared" si="21"/>
        <v>0</v>
      </c>
      <c r="R97" s="4">
        <f t="shared" si="22"/>
        <v>0</v>
      </c>
      <c r="T97" s="5">
        <f>+'Silver '!D224</f>
        <v>0.37913</v>
      </c>
      <c r="V97" s="5">
        <f t="shared" si="23"/>
        <v>0.027439676343823702</v>
      </c>
      <c r="W97" s="4">
        <f t="shared" si="24"/>
        <v>0</v>
      </c>
      <c r="X97" s="4">
        <f t="shared" si="25"/>
        <v>0</v>
      </c>
      <c r="Y97" s="5">
        <f t="shared" si="26"/>
        <v>0.009005463182897862</v>
      </c>
      <c r="Z97" s="5">
        <f t="shared" si="27"/>
        <v>0</v>
      </c>
      <c r="AA97" s="5">
        <f t="shared" si="28"/>
        <v>0</v>
      </c>
      <c r="AB97" s="4">
        <f t="shared" si="29"/>
        <v>0</v>
      </c>
      <c r="AC97" s="4">
        <f t="shared" si="30"/>
        <v>0</v>
      </c>
    </row>
    <row r="98" spans="1:29" ht="15.75">
      <c r="A98" s="2">
        <v>1566</v>
      </c>
      <c r="B98" s="4">
        <v>8.2</v>
      </c>
      <c r="C98" s="4">
        <v>10</v>
      </c>
      <c r="K98" s="5">
        <f t="shared" si="31"/>
        <v>0.06668293079612914</v>
      </c>
      <c r="L98" s="4">
        <f t="shared" si="16"/>
        <v>17.857142857142854</v>
      </c>
      <c r="M98" s="4">
        <f t="shared" si="17"/>
        <v>0</v>
      </c>
      <c r="N98" s="5">
        <f t="shared" si="18"/>
        <v>0</v>
      </c>
      <c r="O98" s="5">
        <f t="shared" si="19"/>
        <v>0</v>
      </c>
      <c r="P98" s="5">
        <f t="shared" si="20"/>
        <v>0</v>
      </c>
      <c r="Q98" s="5">
        <f t="shared" si="21"/>
        <v>0</v>
      </c>
      <c r="R98" s="4">
        <f t="shared" si="22"/>
        <v>0</v>
      </c>
      <c r="T98" s="5">
        <f>+'Silver '!D225</f>
        <v>0.37913</v>
      </c>
      <c r="V98" s="5">
        <f t="shared" si="23"/>
        <v>0.025281499552736442</v>
      </c>
      <c r="W98" s="4">
        <f t="shared" si="24"/>
        <v>6.770178571428571</v>
      </c>
      <c r="X98" s="4">
        <f t="shared" si="25"/>
        <v>0</v>
      </c>
      <c r="Y98" s="5">
        <f t="shared" si="26"/>
        <v>0</v>
      </c>
      <c r="Z98" s="5">
        <f t="shared" si="27"/>
        <v>0</v>
      </c>
      <c r="AA98" s="5">
        <f t="shared" si="28"/>
        <v>0</v>
      </c>
      <c r="AB98" s="4">
        <f t="shared" si="29"/>
        <v>0</v>
      </c>
      <c r="AC98" s="4">
        <f t="shared" si="30"/>
        <v>0</v>
      </c>
    </row>
    <row r="99" spans="1:29" ht="15.75">
      <c r="A99" s="2">
        <v>1567</v>
      </c>
      <c r="B99" s="4">
        <v>9.12</v>
      </c>
      <c r="C99" s="4">
        <v>14.25</v>
      </c>
      <c r="E99" s="2">
        <v>60</v>
      </c>
      <c r="K99" s="5">
        <f t="shared" si="31"/>
        <v>0.07416443034886556</v>
      </c>
      <c r="L99" s="4">
        <f t="shared" si="16"/>
        <v>25.44642857142857</v>
      </c>
      <c r="M99" s="4">
        <f t="shared" si="17"/>
        <v>0</v>
      </c>
      <c r="N99" s="5">
        <f t="shared" si="18"/>
        <v>0.023752969121140142</v>
      </c>
      <c r="O99" s="5">
        <f t="shared" si="19"/>
        <v>0</v>
      </c>
      <c r="P99" s="5">
        <f t="shared" si="20"/>
        <v>0</v>
      </c>
      <c r="Q99" s="5">
        <f t="shared" si="21"/>
        <v>0</v>
      </c>
      <c r="R99" s="4">
        <f t="shared" si="22"/>
        <v>0</v>
      </c>
      <c r="T99" s="5">
        <f>+'Silver '!D226</f>
        <v>0.37913</v>
      </c>
      <c r="V99" s="5">
        <f t="shared" si="23"/>
        <v>0.028117960478165404</v>
      </c>
      <c r="W99" s="4">
        <f t="shared" si="24"/>
        <v>9.647504464285714</v>
      </c>
      <c r="X99" s="4">
        <f t="shared" si="25"/>
        <v>0</v>
      </c>
      <c r="Y99" s="5">
        <f t="shared" si="26"/>
        <v>0.009005463182897862</v>
      </c>
      <c r="Z99" s="5">
        <f t="shared" si="27"/>
        <v>0</v>
      </c>
      <c r="AA99" s="5">
        <f t="shared" si="28"/>
        <v>0</v>
      </c>
      <c r="AB99" s="4">
        <f t="shared" si="29"/>
        <v>0</v>
      </c>
      <c r="AC99" s="4">
        <f t="shared" si="30"/>
        <v>0</v>
      </c>
    </row>
    <row r="100" spans="1:29" ht="15.75">
      <c r="A100" s="2">
        <v>1568</v>
      </c>
      <c r="B100" s="4">
        <v>8.08</v>
      </c>
      <c r="C100" s="4">
        <v>14.5</v>
      </c>
      <c r="E100" s="2">
        <v>60</v>
      </c>
      <c r="K100" s="5">
        <f t="shared" si="31"/>
        <v>0.06570708302838091</v>
      </c>
      <c r="L100" s="4">
        <f t="shared" si="16"/>
        <v>25.89285714285714</v>
      </c>
      <c r="M100" s="4">
        <f t="shared" si="17"/>
        <v>0</v>
      </c>
      <c r="N100" s="5">
        <f t="shared" si="18"/>
        <v>0.023752969121140142</v>
      </c>
      <c r="O100" s="5">
        <f t="shared" si="19"/>
        <v>0</v>
      </c>
      <c r="P100" s="5">
        <f t="shared" si="20"/>
        <v>0</v>
      </c>
      <c r="Q100" s="5">
        <f t="shared" si="21"/>
        <v>0</v>
      </c>
      <c r="R100" s="4">
        <f t="shared" si="22"/>
        <v>0</v>
      </c>
      <c r="T100" s="5">
        <f>+'Silver '!D227</f>
        <v>0.37913</v>
      </c>
      <c r="V100" s="5">
        <f t="shared" si="23"/>
        <v>0.024911526388550057</v>
      </c>
      <c r="W100" s="4">
        <f t="shared" si="24"/>
        <v>9.816758928571428</v>
      </c>
      <c r="X100" s="4">
        <f t="shared" si="25"/>
        <v>0</v>
      </c>
      <c r="Y100" s="5">
        <f t="shared" si="26"/>
        <v>0.009005463182897862</v>
      </c>
      <c r="Z100" s="5">
        <f t="shared" si="27"/>
        <v>0</v>
      </c>
      <c r="AA100" s="5">
        <f t="shared" si="28"/>
        <v>0</v>
      </c>
      <c r="AB100" s="4">
        <f t="shared" si="29"/>
        <v>0</v>
      </c>
      <c r="AC100" s="4">
        <f t="shared" si="30"/>
        <v>0</v>
      </c>
    </row>
    <row r="101" spans="1:29" ht="15.75">
      <c r="A101" s="2">
        <v>1569</v>
      </c>
      <c r="B101" s="4">
        <v>10</v>
      </c>
      <c r="C101" s="4">
        <v>12.5</v>
      </c>
      <c r="E101" s="2">
        <v>64.6</v>
      </c>
      <c r="F101" s="2">
        <v>108.5</v>
      </c>
      <c r="K101" s="5">
        <f t="shared" si="31"/>
        <v>0.08132064731235261</v>
      </c>
      <c r="L101" s="4">
        <f t="shared" si="16"/>
        <v>22.32142857142857</v>
      </c>
      <c r="M101" s="4">
        <f t="shared" si="17"/>
        <v>0</v>
      </c>
      <c r="N101" s="5">
        <f t="shared" si="18"/>
        <v>0.02557403008709422</v>
      </c>
      <c r="O101" s="5">
        <f t="shared" si="19"/>
        <v>0.04295328582739509</v>
      </c>
      <c r="P101" s="5">
        <f t="shared" si="20"/>
        <v>0</v>
      </c>
      <c r="Q101" s="5">
        <f t="shared" si="21"/>
        <v>0</v>
      </c>
      <c r="R101" s="4">
        <f t="shared" si="22"/>
        <v>0</v>
      </c>
      <c r="T101" s="5">
        <f>+'Silver '!D228</f>
        <v>0.37913</v>
      </c>
      <c r="V101" s="5">
        <f t="shared" si="23"/>
        <v>0.030831097015532247</v>
      </c>
      <c r="W101" s="4">
        <f t="shared" si="24"/>
        <v>8.462723214285713</v>
      </c>
      <c r="X101" s="4">
        <f t="shared" si="25"/>
        <v>0</v>
      </c>
      <c r="Y101" s="5">
        <f t="shared" si="26"/>
        <v>0.009695882026920032</v>
      </c>
      <c r="Z101" s="5">
        <f t="shared" si="27"/>
        <v>0.016284879255740303</v>
      </c>
      <c r="AA101" s="5">
        <f t="shared" si="28"/>
        <v>0</v>
      </c>
      <c r="AB101" s="4">
        <f t="shared" si="29"/>
        <v>0</v>
      </c>
      <c r="AC101" s="4">
        <f t="shared" si="30"/>
        <v>0</v>
      </c>
    </row>
    <row r="102" spans="1:29" ht="15.75">
      <c r="A102" s="2">
        <v>1570</v>
      </c>
      <c r="B102" s="4">
        <v>7.52</v>
      </c>
      <c r="C102" s="4">
        <v>16</v>
      </c>
      <c r="E102" s="2">
        <v>59.5</v>
      </c>
      <c r="K102" s="5">
        <f t="shared" si="31"/>
        <v>0.06115312677888916</v>
      </c>
      <c r="L102" s="4">
        <f t="shared" si="16"/>
        <v>28.57142857142857</v>
      </c>
      <c r="M102" s="4">
        <f t="shared" si="17"/>
        <v>0</v>
      </c>
      <c r="N102" s="5">
        <f t="shared" si="18"/>
        <v>0.023555027711797308</v>
      </c>
      <c r="O102" s="5">
        <f t="shared" si="19"/>
        <v>0</v>
      </c>
      <c r="P102" s="5">
        <f t="shared" si="20"/>
        <v>0</v>
      </c>
      <c r="Q102" s="5">
        <f t="shared" si="21"/>
        <v>0</v>
      </c>
      <c r="R102" s="4">
        <f t="shared" si="22"/>
        <v>0</v>
      </c>
      <c r="T102" s="5">
        <f>+'Silver '!D229</f>
        <v>0.37913</v>
      </c>
      <c r="V102" s="5">
        <f t="shared" si="23"/>
        <v>0.02318498495568025</v>
      </c>
      <c r="W102" s="4">
        <f t="shared" si="24"/>
        <v>10.832285714285714</v>
      </c>
      <c r="X102" s="4">
        <f t="shared" si="25"/>
        <v>0</v>
      </c>
      <c r="Y102" s="5">
        <f t="shared" si="26"/>
        <v>0.008930417656373714</v>
      </c>
      <c r="Z102" s="5">
        <f t="shared" si="27"/>
        <v>0</v>
      </c>
      <c r="AA102" s="5">
        <f t="shared" si="28"/>
        <v>0</v>
      </c>
      <c r="AB102" s="4">
        <f t="shared" si="29"/>
        <v>0</v>
      </c>
      <c r="AC102" s="4">
        <f t="shared" si="30"/>
        <v>0</v>
      </c>
    </row>
    <row r="103" spans="1:29" ht="15.75">
      <c r="A103" s="2">
        <v>1571</v>
      </c>
      <c r="B103" s="4">
        <v>7.5</v>
      </c>
      <c r="C103" s="4">
        <v>12</v>
      </c>
      <c r="E103" s="2">
        <v>65.6</v>
      </c>
      <c r="K103" s="5">
        <f t="shared" si="31"/>
        <v>0.06099048548426445</v>
      </c>
      <c r="L103" s="4">
        <f t="shared" si="16"/>
        <v>21.428571428571427</v>
      </c>
      <c r="M103" s="4">
        <f t="shared" si="17"/>
        <v>0</v>
      </c>
      <c r="N103" s="5">
        <f t="shared" si="18"/>
        <v>0.025969912905779886</v>
      </c>
      <c r="O103" s="5">
        <f t="shared" si="19"/>
        <v>0</v>
      </c>
      <c r="P103" s="5">
        <f t="shared" si="20"/>
        <v>0</v>
      </c>
      <c r="Q103" s="5">
        <f t="shared" si="21"/>
        <v>0</v>
      </c>
      <c r="R103" s="4">
        <f t="shared" si="22"/>
        <v>0</v>
      </c>
      <c r="T103" s="5">
        <f>+'Silver '!D230</f>
        <v>0.3683</v>
      </c>
      <c r="V103" s="5">
        <f t="shared" si="23"/>
        <v>0.022462795803854598</v>
      </c>
      <c r="W103" s="4">
        <f t="shared" si="24"/>
        <v>7.892142857142857</v>
      </c>
      <c r="X103" s="4">
        <f t="shared" si="25"/>
        <v>0</v>
      </c>
      <c r="Y103" s="5">
        <f t="shared" si="26"/>
        <v>0.009564718923198733</v>
      </c>
      <c r="Z103" s="5">
        <f t="shared" si="27"/>
        <v>0</v>
      </c>
      <c r="AA103" s="5">
        <f t="shared" si="28"/>
        <v>0</v>
      </c>
      <c r="AB103" s="4">
        <f t="shared" si="29"/>
        <v>0</v>
      </c>
      <c r="AC103" s="4">
        <f t="shared" si="30"/>
        <v>0</v>
      </c>
    </row>
    <row r="104" spans="1:29" ht="15.75">
      <c r="A104" s="2">
        <v>1572</v>
      </c>
      <c r="C104" s="4">
        <v>9.6</v>
      </c>
      <c r="E104" s="2">
        <v>54.2</v>
      </c>
      <c r="F104" s="2">
        <v>114.2</v>
      </c>
      <c r="K104" s="5">
        <f t="shared" si="31"/>
        <v>0</v>
      </c>
      <c r="L104" s="4">
        <f t="shared" si="16"/>
        <v>17.142857142857142</v>
      </c>
      <c r="M104" s="4">
        <f t="shared" si="17"/>
        <v>0</v>
      </c>
      <c r="N104" s="5">
        <f t="shared" si="18"/>
        <v>0.021456848772763264</v>
      </c>
      <c r="O104" s="5">
        <f t="shared" si="19"/>
        <v>0.04520981789390341</v>
      </c>
      <c r="P104" s="5">
        <f t="shared" si="20"/>
        <v>0</v>
      </c>
      <c r="Q104" s="5">
        <f t="shared" si="21"/>
        <v>0</v>
      </c>
      <c r="R104" s="4">
        <f t="shared" si="22"/>
        <v>0</v>
      </c>
      <c r="T104" s="5">
        <f>+'Silver '!D231</f>
        <v>0.3683</v>
      </c>
      <c r="V104" s="5">
        <f t="shared" si="23"/>
        <v>0</v>
      </c>
      <c r="W104" s="4">
        <f t="shared" si="24"/>
        <v>6.313714285714286</v>
      </c>
      <c r="X104" s="4">
        <f t="shared" si="25"/>
        <v>0</v>
      </c>
      <c r="Y104" s="5">
        <f t="shared" si="26"/>
        <v>0.00790255740300871</v>
      </c>
      <c r="Z104" s="5">
        <f t="shared" si="27"/>
        <v>0.016650775930324626</v>
      </c>
      <c r="AA104" s="5">
        <f t="shared" si="28"/>
        <v>0</v>
      </c>
      <c r="AB104" s="4">
        <f t="shared" si="29"/>
        <v>0</v>
      </c>
      <c r="AC104" s="4">
        <f t="shared" si="30"/>
        <v>0</v>
      </c>
    </row>
    <row r="105" spans="1:29" ht="15.75">
      <c r="A105" s="2">
        <v>1573</v>
      </c>
      <c r="B105" s="4">
        <v>8</v>
      </c>
      <c r="C105" s="4">
        <v>17</v>
      </c>
      <c r="F105" s="2">
        <v>90</v>
      </c>
      <c r="K105" s="5">
        <f t="shared" si="31"/>
        <v>0.06505651784988209</v>
      </c>
      <c r="L105" s="4">
        <f t="shared" si="16"/>
        <v>30.357142857142854</v>
      </c>
      <c r="M105" s="4">
        <f t="shared" si="17"/>
        <v>0</v>
      </c>
      <c r="N105" s="5">
        <f t="shared" si="18"/>
        <v>0</v>
      </c>
      <c r="O105" s="5">
        <f t="shared" si="19"/>
        <v>0.035629453681710214</v>
      </c>
      <c r="P105" s="5">
        <f t="shared" si="20"/>
        <v>0</v>
      </c>
      <c r="Q105" s="5">
        <f t="shared" si="21"/>
        <v>0</v>
      </c>
      <c r="R105" s="4">
        <f t="shared" si="22"/>
        <v>0</v>
      </c>
      <c r="T105" s="5">
        <f>+'Silver '!D232</f>
        <v>0.35807</v>
      </c>
      <c r="V105" s="5">
        <f t="shared" si="23"/>
        <v>0.02329478734650728</v>
      </c>
      <c r="W105" s="4">
        <f t="shared" si="24"/>
        <v>10.869982142857141</v>
      </c>
      <c r="X105" s="4">
        <f t="shared" si="25"/>
        <v>0</v>
      </c>
      <c r="Y105" s="5">
        <f t="shared" si="26"/>
        <v>0</v>
      </c>
      <c r="Z105" s="5">
        <f t="shared" si="27"/>
        <v>0.012757838479809977</v>
      </c>
      <c r="AA105" s="5">
        <f t="shared" si="28"/>
        <v>0</v>
      </c>
      <c r="AB105" s="4">
        <f t="shared" si="29"/>
        <v>0</v>
      </c>
      <c r="AC105" s="4">
        <f t="shared" si="30"/>
        <v>0</v>
      </c>
    </row>
    <row r="106" spans="1:29" ht="15.75">
      <c r="A106" s="2">
        <v>1574</v>
      </c>
      <c r="B106" s="4">
        <v>9</v>
      </c>
      <c r="E106" s="2">
        <v>66</v>
      </c>
      <c r="F106" s="2">
        <v>105</v>
      </c>
      <c r="K106" s="5">
        <f t="shared" si="31"/>
        <v>0.07318858258111735</v>
      </c>
      <c r="L106" s="4">
        <f t="shared" si="16"/>
        <v>0</v>
      </c>
      <c r="M106" s="4">
        <f t="shared" si="17"/>
        <v>0</v>
      </c>
      <c r="N106" s="5">
        <f t="shared" si="18"/>
        <v>0.026128266033254157</v>
      </c>
      <c r="O106" s="5">
        <f t="shared" si="19"/>
        <v>0.04156769596199525</v>
      </c>
      <c r="P106" s="5">
        <f t="shared" si="20"/>
        <v>0</v>
      </c>
      <c r="Q106" s="5">
        <f t="shared" si="21"/>
        <v>0</v>
      </c>
      <c r="R106" s="4">
        <f t="shared" si="22"/>
        <v>0</v>
      </c>
      <c r="T106" s="5">
        <f>+'Silver '!D233</f>
        <v>0.34375</v>
      </c>
      <c r="V106" s="5">
        <f t="shared" si="23"/>
        <v>0.02515857526225909</v>
      </c>
      <c r="W106" s="4">
        <f t="shared" si="24"/>
        <v>0</v>
      </c>
      <c r="X106" s="4">
        <f t="shared" si="25"/>
        <v>0</v>
      </c>
      <c r="Y106" s="5">
        <f t="shared" si="26"/>
        <v>0.008981591448931117</v>
      </c>
      <c r="Z106" s="5">
        <f t="shared" si="27"/>
        <v>0.014288895486935866</v>
      </c>
      <c r="AA106" s="5">
        <f t="shared" si="28"/>
        <v>0</v>
      </c>
      <c r="AB106" s="4">
        <f t="shared" si="29"/>
        <v>0</v>
      </c>
      <c r="AC106" s="4">
        <f t="shared" si="30"/>
        <v>0</v>
      </c>
    </row>
    <row r="107" spans="1:29" ht="15.75">
      <c r="A107" s="2">
        <v>1575</v>
      </c>
      <c r="B107" s="4">
        <v>8.5</v>
      </c>
      <c r="E107" s="2">
        <v>62.1</v>
      </c>
      <c r="F107" s="2">
        <v>95.4</v>
      </c>
      <c r="K107" s="5">
        <f t="shared" si="31"/>
        <v>0.06912255021549972</v>
      </c>
      <c r="L107" s="4">
        <f t="shared" si="16"/>
        <v>0</v>
      </c>
      <c r="M107" s="4">
        <f t="shared" si="17"/>
        <v>0</v>
      </c>
      <c r="N107" s="5">
        <f t="shared" si="18"/>
        <v>0.024584323040380048</v>
      </c>
      <c r="O107" s="5">
        <f t="shared" si="19"/>
        <v>0.03776722090261283</v>
      </c>
      <c r="P107" s="5">
        <f t="shared" si="20"/>
        <v>0</v>
      </c>
      <c r="Q107" s="5">
        <f t="shared" si="21"/>
        <v>0</v>
      </c>
      <c r="R107" s="4">
        <f t="shared" si="22"/>
        <v>0</v>
      </c>
      <c r="T107" s="5">
        <f>+'Silver '!D234</f>
        <v>0.34375</v>
      </c>
      <c r="V107" s="5">
        <f t="shared" si="23"/>
        <v>0.02376087663657803</v>
      </c>
      <c r="W107" s="4">
        <f t="shared" si="24"/>
        <v>0</v>
      </c>
      <c r="X107" s="4">
        <f t="shared" si="25"/>
        <v>0</v>
      </c>
      <c r="Y107" s="5">
        <f t="shared" si="26"/>
        <v>0.008450861045130641</v>
      </c>
      <c r="Z107" s="5">
        <f t="shared" si="27"/>
        <v>0.01298248218527316</v>
      </c>
      <c r="AA107" s="5">
        <f t="shared" si="28"/>
        <v>0</v>
      </c>
      <c r="AB107" s="4">
        <f t="shared" si="29"/>
        <v>0</v>
      </c>
      <c r="AC107" s="4">
        <f t="shared" si="30"/>
        <v>0</v>
      </c>
    </row>
    <row r="108" spans="1:29" ht="15.75">
      <c r="A108" s="2">
        <v>1576</v>
      </c>
      <c r="B108" s="4">
        <v>5.65</v>
      </c>
      <c r="C108" s="4">
        <v>15</v>
      </c>
      <c r="E108" s="2">
        <v>60.9</v>
      </c>
      <c r="F108" s="2">
        <v>97.8</v>
      </c>
      <c r="K108" s="5">
        <f t="shared" si="31"/>
        <v>0.04594616573147923</v>
      </c>
      <c r="L108" s="4">
        <f t="shared" si="16"/>
        <v>26.785714285714285</v>
      </c>
      <c r="M108" s="4">
        <f t="shared" si="17"/>
        <v>0</v>
      </c>
      <c r="N108" s="5">
        <f t="shared" si="18"/>
        <v>0.024109263657957243</v>
      </c>
      <c r="O108" s="5">
        <f t="shared" si="19"/>
        <v>0.03871733966745843</v>
      </c>
      <c r="P108" s="5">
        <f t="shared" si="20"/>
        <v>0</v>
      </c>
      <c r="Q108" s="5">
        <f t="shared" si="21"/>
        <v>0</v>
      </c>
      <c r="R108" s="4">
        <f t="shared" si="22"/>
        <v>0</v>
      </c>
      <c r="T108" s="5">
        <f>+'Silver '!D235</f>
        <v>0.34375</v>
      </c>
      <c r="V108" s="5">
        <f t="shared" si="23"/>
        <v>0.015793994470195985</v>
      </c>
      <c r="W108" s="4">
        <f t="shared" si="24"/>
        <v>9.207589285714285</v>
      </c>
      <c r="X108" s="4">
        <f t="shared" si="25"/>
        <v>0</v>
      </c>
      <c r="Y108" s="5">
        <f t="shared" si="26"/>
        <v>0.008287559382422802</v>
      </c>
      <c r="Z108" s="5">
        <f t="shared" si="27"/>
        <v>0.013309085510688837</v>
      </c>
      <c r="AA108" s="5">
        <f t="shared" si="28"/>
        <v>0</v>
      </c>
      <c r="AB108" s="4">
        <f t="shared" si="29"/>
        <v>0</v>
      </c>
      <c r="AC108" s="4">
        <f t="shared" si="30"/>
        <v>0</v>
      </c>
    </row>
    <row r="109" spans="1:29" ht="15.75">
      <c r="A109" s="2">
        <v>1577</v>
      </c>
      <c r="B109" s="4">
        <v>7.5</v>
      </c>
      <c r="E109" s="2">
        <v>59.2</v>
      </c>
      <c r="F109" s="2">
        <v>97.7</v>
      </c>
      <c r="K109" s="5">
        <f t="shared" si="31"/>
        <v>0.06099048548426445</v>
      </c>
      <c r="L109" s="4">
        <f t="shared" si="16"/>
        <v>0</v>
      </c>
      <c r="M109" s="4">
        <f t="shared" si="17"/>
        <v>0</v>
      </c>
      <c r="N109" s="5">
        <f t="shared" si="18"/>
        <v>0.023436262866191607</v>
      </c>
      <c r="O109" s="5">
        <f t="shared" si="19"/>
        <v>0.03867775138558987</v>
      </c>
      <c r="P109" s="5">
        <f t="shared" si="20"/>
        <v>0</v>
      </c>
      <c r="Q109" s="5">
        <f t="shared" si="21"/>
        <v>0</v>
      </c>
      <c r="R109" s="4">
        <f t="shared" si="22"/>
        <v>0</v>
      </c>
      <c r="T109" s="5">
        <f>+'Silver '!D236</f>
        <v>0.34375</v>
      </c>
      <c r="V109" s="5">
        <f t="shared" si="23"/>
        <v>0.020965479385215906</v>
      </c>
      <c r="W109" s="4">
        <f t="shared" si="24"/>
        <v>0</v>
      </c>
      <c r="X109" s="4">
        <f t="shared" si="25"/>
        <v>0</v>
      </c>
      <c r="Y109" s="5">
        <f t="shared" si="26"/>
        <v>0.008056215360253366</v>
      </c>
      <c r="Z109" s="5">
        <f t="shared" si="27"/>
        <v>0.013295477038796518</v>
      </c>
      <c r="AA109" s="5">
        <f t="shared" si="28"/>
        <v>0</v>
      </c>
      <c r="AB109" s="4">
        <f t="shared" si="29"/>
        <v>0</v>
      </c>
      <c r="AC109" s="4">
        <f t="shared" si="30"/>
        <v>0</v>
      </c>
    </row>
    <row r="110" spans="1:29" ht="15.75">
      <c r="A110" s="2">
        <v>1578</v>
      </c>
      <c r="B110" s="4">
        <v>7.95</v>
      </c>
      <c r="C110" s="4">
        <v>15.23</v>
      </c>
      <c r="E110" s="2">
        <v>60</v>
      </c>
      <c r="F110" s="2">
        <v>100.8</v>
      </c>
      <c r="K110" s="5">
        <f t="shared" si="31"/>
        <v>0.06464991461332033</v>
      </c>
      <c r="L110" s="4">
        <f t="shared" si="16"/>
        <v>27.19642857142857</v>
      </c>
      <c r="M110" s="4">
        <f t="shared" si="17"/>
        <v>0</v>
      </c>
      <c r="N110" s="5">
        <f t="shared" si="18"/>
        <v>0.023752969121140142</v>
      </c>
      <c r="O110" s="5">
        <f t="shared" si="19"/>
        <v>0.039904988123515436</v>
      </c>
      <c r="P110" s="5">
        <f t="shared" si="20"/>
        <v>0</v>
      </c>
      <c r="Q110" s="5">
        <f t="shared" si="21"/>
        <v>0</v>
      </c>
      <c r="R110" s="4">
        <f t="shared" si="22"/>
        <v>0</v>
      </c>
      <c r="T110" s="5">
        <f>+'Silver '!D237</f>
        <v>0.34375</v>
      </c>
      <c r="V110" s="5">
        <f t="shared" si="23"/>
        <v>0.022223408148328863</v>
      </c>
      <c r="W110" s="4">
        <f t="shared" si="24"/>
        <v>9.348772321428571</v>
      </c>
      <c r="X110" s="4">
        <f t="shared" si="25"/>
        <v>0</v>
      </c>
      <c r="Y110" s="5">
        <f t="shared" si="26"/>
        <v>0.008165083135391923</v>
      </c>
      <c r="Z110" s="5">
        <f t="shared" si="27"/>
        <v>0.01371733966745843</v>
      </c>
      <c r="AA110" s="5">
        <f t="shared" si="28"/>
        <v>0</v>
      </c>
      <c r="AB110" s="4">
        <f t="shared" si="29"/>
        <v>0</v>
      </c>
      <c r="AC110" s="4">
        <f t="shared" si="30"/>
        <v>0</v>
      </c>
    </row>
    <row r="111" spans="1:29" ht="15.75">
      <c r="A111" s="2">
        <v>1579</v>
      </c>
      <c r="K111" s="5">
        <f t="shared" si="31"/>
        <v>0</v>
      </c>
      <c r="L111" s="4">
        <f t="shared" si="16"/>
        <v>0</v>
      </c>
      <c r="M111" s="4">
        <f t="shared" si="17"/>
        <v>0</v>
      </c>
      <c r="N111" s="5">
        <f t="shared" si="18"/>
        <v>0</v>
      </c>
      <c r="O111" s="5">
        <f t="shared" si="19"/>
        <v>0</v>
      </c>
      <c r="P111" s="5">
        <f t="shared" si="20"/>
        <v>0</v>
      </c>
      <c r="Q111" s="5">
        <f t="shared" si="21"/>
        <v>0</v>
      </c>
      <c r="R111" s="4">
        <f t="shared" si="22"/>
        <v>0</v>
      </c>
      <c r="T111" s="5">
        <f>+'Silver '!D238</f>
        <v>0.34375</v>
      </c>
      <c r="V111" s="5">
        <f t="shared" si="23"/>
        <v>0</v>
      </c>
      <c r="W111" s="4">
        <f t="shared" si="24"/>
        <v>0</v>
      </c>
      <c r="X111" s="4">
        <f t="shared" si="25"/>
        <v>0</v>
      </c>
      <c r="Y111" s="5">
        <f t="shared" si="26"/>
        <v>0</v>
      </c>
      <c r="Z111" s="5">
        <f t="shared" si="27"/>
        <v>0</v>
      </c>
      <c r="AA111" s="5">
        <f t="shared" si="28"/>
        <v>0</v>
      </c>
      <c r="AB111" s="4">
        <f t="shared" si="29"/>
        <v>0</v>
      </c>
      <c r="AC111" s="4">
        <f t="shared" si="30"/>
        <v>0</v>
      </c>
    </row>
    <row r="112" spans="1:29" ht="15.75">
      <c r="A112" s="2">
        <v>1580</v>
      </c>
      <c r="K112" s="5">
        <f t="shared" si="31"/>
        <v>0</v>
      </c>
      <c r="L112" s="4">
        <f t="shared" si="16"/>
        <v>0</v>
      </c>
      <c r="M112" s="4">
        <f t="shared" si="17"/>
        <v>0</v>
      </c>
      <c r="N112" s="5">
        <f t="shared" si="18"/>
        <v>0</v>
      </c>
      <c r="O112" s="5">
        <f t="shared" si="19"/>
        <v>0</v>
      </c>
      <c r="P112" s="5">
        <f t="shared" si="20"/>
        <v>0</v>
      </c>
      <c r="Q112" s="5">
        <f t="shared" si="21"/>
        <v>0</v>
      </c>
      <c r="R112" s="4">
        <f t="shared" si="22"/>
        <v>0</v>
      </c>
      <c r="T112" s="5">
        <f>+'Silver '!D239</f>
        <v>0.34375</v>
      </c>
      <c r="V112" s="5">
        <f t="shared" si="23"/>
        <v>0</v>
      </c>
      <c r="W112" s="4">
        <f t="shared" si="24"/>
        <v>0</v>
      </c>
      <c r="X112" s="4">
        <f t="shared" si="25"/>
        <v>0</v>
      </c>
      <c r="Y112" s="5">
        <f t="shared" si="26"/>
        <v>0</v>
      </c>
      <c r="Z112" s="5">
        <f t="shared" si="27"/>
        <v>0</v>
      </c>
      <c r="AA112" s="5">
        <f t="shared" si="28"/>
        <v>0</v>
      </c>
      <c r="AB112" s="4">
        <f t="shared" si="29"/>
        <v>0</v>
      </c>
      <c r="AC112" s="4">
        <f t="shared" si="30"/>
        <v>0</v>
      </c>
    </row>
    <row r="113" spans="1:29" ht="15.75">
      <c r="A113" s="2">
        <v>1581</v>
      </c>
      <c r="K113" s="5">
        <f t="shared" si="31"/>
        <v>0</v>
      </c>
      <c r="L113" s="4">
        <f t="shared" si="16"/>
        <v>0</v>
      </c>
      <c r="M113" s="4">
        <f t="shared" si="17"/>
        <v>0</v>
      </c>
      <c r="N113" s="5">
        <f t="shared" si="18"/>
        <v>0</v>
      </c>
      <c r="O113" s="5">
        <f t="shared" si="19"/>
        <v>0</v>
      </c>
      <c r="P113" s="5">
        <f t="shared" si="20"/>
        <v>0</v>
      </c>
      <c r="Q113" s="5">
        <f t="shared" si="21"/>
        <v>0</v>
      </c>
      <c r="R113" s="4">
        <f t="shared" si="22"/>
        <v>0</v>
      </c>
      <c r="T113" s="5">
        <f>+'Silver '!D240</f>
        <v>0.34375</v>
      </c>
      <c r="V113" s="5">
        <f t="shared" si="23"/>
        <v>0</v>
      </c>
      <c r="W113" s="4">
        <f t="shared" si="24"/>
        <v>0</v>
      </c>
      <c r="X113" s="4">
        <f t="shared" si="25"/>
        <v>0</v>
      </c>
      <c r="Y113" s="5">
        <f t="shared" si="26"/>
        <v>0</v>
      </c>
      <c r="Z113" s="5">
        <f t="shared" si="27"/>
        <v>0</v>
      </c>
      <c r="AA113" s="5">
        <f t="shared" si="28"/>
        <v>0</v>
      </c>
      <c r="AB113" s="4">
        <f t="shared" si="29"/>
        <v>0</v>
      </c>
      <c r="AC113" s="4">
        <f t="shared" si="30"/>
        <v>0</v>
      </c>
    </row>
    <row r="114" spans="1:29" ht="15.75">
      <c r="A114" s="2">
        <v>1582</v>
      </c>
      <c r="B114" s="4">
        <v>7.38</v>
      </c>
      <c r="C114" s="4">
        <v>15</v>
      </c>
      <c r="E114" s="2">
        <v>58.4</v>
      </c>
      <c r="F114" s="2">
        <v>105</v>
      </c>
      <c r="K114" s="5">
        <f t="shared" si="31"/>
        <v>0.060014637716516224</v>
      </c>
      <c r="L114" s="4">
        <f t="shared" si="16"/>
        <v>26.785714285714285</v>
      </c>
      <c r="M114" s="4">
        <f t="shared" si="17"/>
        <v>0</v>
      </c>
      <c r="N114" s="5">
        <f t="shared" si="18"/>
        <v>0.023119556611243073</v>
      </c>
      <c r="O114" s="5">
        <f t="shared" si="19"/>
        <v>0.04156769596199525</v>
      </c>
      <c r="P114" s="5">
        <f t="shared" si="20"/>
        <v>0</v>
      </c>
      <c r="Q114" s="5">
        <f t="shared" si="21"/>
        <v>0</v>
      </c>
      <c r="R114" s="4">
        <f t="shared" si="22"/>
        <v>0</v>
      </c>
      <c r="T114" s="5">
        <f>+'Silver '!D241</f>
        <v>0.34375</v>
      </c>
      <c r="V114" s="5">
        <f t="shared" si="23"/>
        <v>0.02063003171505245</v>
      </c>
      <c r="W114" s="4">
        <f t="shared" si="24"/>
        <v>9.207589285714285</v>
      </c>
      <c r="X114" s="4">
        <f t="shared" si="25"/>
        <v>0</v>
      </c>
      <c r="Y114" s="5">
        <f t="shared" si="26"/>
        <v>0.007947347585114806</v>
      </c>
      <c r="Z114" s="5">
        <f t="shared" si="27"/>
        <v>0.014288895486935866</v>
      </c>
      <c r="AA114" s="5">
        <f t="shared" si="28"/>
        <v>0</v>
      </c>
      <c r="AB114" s="4">
        <f t="shared" si="29"/>
        <v>0</v>
      </c>
      <c r="AC114" s="4">
        <f t="shared" si="30"/>
        <v>0</v>
      </c>
    </row>
    <row r="115" spans="1:29" ht="15.75">
      <c r="A115" s="2">
        <v>1583</v>
      </c>
      <c r="B115" s="4">
        <v>11.27</v>
      </c>
      <c r="C115" s="4">
        <v>15</v>
      </c>
      <c r="E115" s="2">
        <v>65.6</v>
      </c>
      <c r="F115" s="2">
        <v>101.3</v>
      </c>
      <c r="K115" s="5">
        <f t="shared" si="31"/>
        <v>0.09164836952102139</v>
      </c>
      <c r="L115" s="4">
        <f t="shared" si="16"/>
        <v>26.785714285714285</v>
      </c>
      <c r="M115" s="4">
        <f t="shared" si="17"/>
        <v>0</v>
      </c>
      <c r="N115" s="5">
        <f t="shared" si="18"/>
        <v>0.025969912905779886</v>
      </c>
      <c r="O115" s="5">
        <f t="shared" si="19"/>
        <v>0.040102929532858274</v>
      </c>
      <c r="P115" s="5">
        <f t="shared" si="20"/>
        <v>0</v>
      </c>
      <c r="Q115" s="5">
        <f t="shared" si="21"/>
        <v>0</v>
      </c>
      <c r="R115" s="4">
        <f t="shared" si="22"/>
        <v>0</v>
      </c>
      <c r="T115" s="5">
        <f>+'Silver '!D242</f>
        <v>0.34375</v>
      </c>
      <c r="V115" s="5">
        <f t="shared" si="23"/>
        <v>0.0315041270228511</v>
      </c>
      <c r="W115" s="4">
        <f t="shared" si="24"/>
        <v>9.207589285714285</v>
      </c>
      <c r="X115" s="4">
        <f t="shared" si="25"/>
        <v>0</v>
      </c>
      <c r="Y115" s="5">
        <f t="shared" si="26"/>
        <v>0.008927157561361835</v>
      </c>
      <c r="Z115" s="5">
        <f t="shared" si="27"/>
        <v>0.013785382026920031</v>
      </c>
      <c r="AA115" s="5">
        <f t="shared" si="28"/>
        <v>0</v>
      </c>
      <c r="AB115" s="4">
        <f t="shared" si="29"/>
        <v>0</v>
      </c>
      <c r="AC115" s="4">
        <f t="shared" si="30"/>
        <v>0</v>
      </c>
    </row>
    <row r="116" spans="1:29" ht="15.75">
      <c r="A116" s="2">
        <v>1584</v>
      </c>
      <c r="B116" s="4">
        <v>10.14</v>
      </c>
      <c r="C116" s="4">
        <v>15.77</v>
      </c>
      <c r="E116" s="2">
        <v>59.9</v>
      </c>
      <c r="K116" s="5">
        <f t="shared" si="31"/>
        <v>0.08245913637472554</v>
      </c>
      <c r="L116" s="4">
        <f t="shared" si="16"/>
        <v>28.16071428571428</v>
      </c>
      <c r="M116" s="4">
        <f t="shared" si="17"/>
        <v>0</v>
      </c>
      <c r="N116" s="5">
        <f t="shared" si="18"/>
        <v>0.023713380839271575</v>
      </c>
      <c r="O116" s="5">
        <f t="shared" si="19"/>
        <v>0</v>
      </c>
      <c r="P116" s="5">
        <f t="shared" si="20"/>
        <v>0</v>
      </c>
      <c r="Q116" s="5">
        <f t="shared" si="21"/>
        <v>0</v>
      </c>
      <c r="R116" s="4">
        <f t="shared" si="22"/>
        <v>0</v>
      </c>
      <c r="T116" s="5">
        <f>+'Silver '!D243</f>
        <v>0.34375</v>
      </c>
      <c r="V116" s="5">
        <f t="shared" si="23"/>
        <v>0.028345328128811905</v>
      </c>
      <c r="W116" s="4">
        <f t="shared" si="24"/>
        <v>9.680245535714285</v>
      </c>
      <c r="X116" s="4">
        <f t="shared" si="25"/>
        <v>0</v>
      </c>
      <c r="Y116" s="5">
        <f t="shared" si="26"/>
        <v>0.008151474663499605</v>
      </c>
      <c r="Z116" s="5">
        <f t="shared" si="27"/>
        <v>0</v>
      </c>
      <c r="AA116" s="5">
        <f t="shared" si="28"/>
        <v>0</v>
      </c>
      <c r="AB116" s="4">
        <f t="shared" si="29"/>
        <v>0</v>
      </c>
      <c r="AC116" s="4">
        <f t="shared" si="30"/>
        <v>0</v>
      </c>
    </row>
    <row r="117" spans="1:29" ht="15.75">
      <c r="A117" s="2">
        <v>1585</v>
      </c>
      <c r="B117" s="4">
        <v>8.13</v>
      </c>
      <c r="C117" s="4">
        <v>16.02</v>
      </c>
      <c r="E117" s="2">
        <v>58.6</v>
      </c>
      <c r="K117" s="5">
        <f t="shared" si="31"/>
        <v>0.06611368626494267</v>
      </c>
      <c r="L117" s="4">
        <f t="shared" si="16"/>
        <v>28.607142857142854</v>
      </c>
      <c r="M117" s="4">
        <f t="shared" si="17"/>
        <v>0</v>
      </c>
      <c r="N117" s="5">
        <f t="shared" si="18"/>
        <v>0.023198733174980207</v>
      </c>
      <c r="O117" s="5">
        <f t="shared" si="19"/>
        <v>0</v>
      </c>
      <c r="P117" s="5">
        <f t="shared" si="20"/>
        <v>0</v>
      </c>
      <c r="Q117" s="5">
        <f t="shared" si="21"/>
        <v>0</v>
      </c>
      <c r="R117" s="4">
        <f t="shared" si="22"/>
        <v>0</v>
      </c>
      <c r="T117" s="5">
        <f>+'Silver '!D244</f>
        <v>0.34375</v>
      </c>
      <c r="V117" s="5">
        <f t="shared" si="23"/>
        <v>0.022726579653574042</v>
      </c>
      <c r="W117" s="4">
        <f t="shared" si="24"/>
        <v>9.833705357142856</v>
      </c>
      <c r="X117" s="4">
        <f t="shared" si="25"/>
        <v>0</v>
      </c>
      <c r="Y117" s="5">
        <f t="shared" si="26"/>
        <v>0.007974564528899447</v>
      </c>
      <c r="Z117" s="5">
        <f t="shared" si="27"/>
        <v>0</v>
      </c>
      <c r="AA117" s="5">
        <f t="shared" si="28"/>
        <v>0</v>
      </c>
      <c r="AB117" s="4">
        <f t="shared" si="29"/>
        <v>0</v>
      </c>
      <c r="AC117" s="4">
        <f t="shared" si="30"/>
        <v>0</v>
      </c>
    </row>
    <row r="118" spans="1:29" ht="15.75">
      <c r="A118" s="2">
        <v>1586</v>
      </c>
      <c r="B118" s="4">
        <v>8.89</v>
      </c>
      <c r="C118" s="4">
        <v>15.95</v>
      </c>
      <c r="E118" s="2">
        <v>62.7</v>
      </c>
      <c r="K118" s="5">
        <f t="shared" si="31"/>
        <v>0.07229405546068148</v>
      </c>
      <c r="L118" s="4">
        <f t="shared" si="16"/>
        <v>28.482142857142854</v>
      </c>
      <c r="M118" s="4">
        <f t="shared" si="17"/>
        <v>0</v>
      </c>
      <c r="N118" s="5">
        <f t="shared" si="18"/>
        <v>0.02482185273159145</v>
      </c>
      <c r="O118" s="5">
        <f t="shared" si="19"/>
        <v>0</v>
      </c>
      <c r="P118" s="5">
        <f t="shared" si="20"/>
        <v>0</v>
      </c>
      <c r="Q118" s="5">
        <f t="shared" si="21"/>
        <v>0</v>
      </c>
      <c r="R118" s="4">
        <f t="shared" si="22"/>
        <v>0</v>
      </c>
      <c r="T118" s="5">
        <f>+'Silver '!D245</f>
        <v>0.34375</v>
      </c>
      <c r="V118" s="5">
        <f t="shared" si="23"/>
        <v>0.024851081564609256</v>
      </c>
      <c r="W118" s="4">
        <f t="shared" si="24"/>
        <v>9.790736607142856</v>
      </c>
      <c r="X118" s="4">
        <f t="shared" si="25"/>
        <v>0</v>
      </c>
      <c r="Y118" s="5">
        <f t="shared" si="26"/>
        <v>0.00853251187648456</v>
      </c>
      <c r="Z118" s="5">
        <f t="shared" si="27"/>
        <v>0</v>
      </c>
      <c r="AA118" s="5">
        <f t="shared" si="28"/>
        <v>0</v>
      </c>
      <c r="AB118" s="4">
        <f t="shared" si="29"/>
        <v>0</v>
      </c>
      <c r="AC118" s="4">
        <f t="shared" si="30"/>
        <v>0</v>
      </c>
    </row>
    <row r="119" spans="1:29" ht="15.75">
      <c r="A119" s="2">
        <v>1587</v>
      </c>
      <c r="B119" s="4">
        <v>9.55</v>
      </c>
      <c r="C119" s="4">
        <v>16.96</v>
      </c>
      <c r="K119" s="5">
        <f t="shared" si="31"/>
        <v>0.07766121818329674</v>
      </c>
      <c r="L119" s="4">
        <f t="shared" si="16"/>
        <v>30.285714285714285</v>
      </c>
      <c r="M119" s="4">
        <f t="shared" si="17"/>
        <v>0</v>
      </c>
      <c r="N119" s="5">
        <f t="shared" si="18"/>
        <v>0</v>
      </c>
      <c r="O119" s="5">
        <f t="shared" si="19"/>
        <v>0</v>
      </c>
      <c r="P119" s="5">
        <f t="shared" si="20"/>
        <v>0</v>
      </c>
      <c r="Q119" s="5">
        <f t="shared" si="21"/>
        <v>0</v>
      </c>
      <c r="R119" s="4">
        <f t="shared" si="22"/>
        <v>0</v>
      </c>
      <c r="T119" s="5">
        <f>+'Silver '!D246</f>
        <v>0.34375</v>
      </c>
      <c r="V119" s="5">
        <f t="shared" si="23"/>
        <v>0.026696043750508255</v>
      </c>
      <c r="W119" s="4">
        <f t="shared" si="24"/>
        <v>10.410714285714285</v>
      </c>
      <c r="X119" s="4">
        <f t="shared" si="25"/>
        <v>0</v>
      </c>
      <c r="Y119" s="5">
        <f t="shared" si="26"/>
        <v>0</v>
      </c>
      <c r="Z119" s="5">
        <f t="shared" si="27"/>
        <v>0</v>
      </c>
      <c r="AA119" s="5">
        <f t="shared" si="28"/>
        <v>0</v>
      </c>
      <c r="AB119" s="4">
        <f t="shared" si="29"/>
        <v>0</v>
      </c>
      <c r="AC119" s="4">
        <f t="shared" si="30"/>
        <v>0</v>
      </c>
    </row>
    <row r="120" spans="1:29" ht="15.75">
      <c r="A120" s="2">
        <v>1588</v>
      </c>
      <c r="B120" s="4">
        <v>8.43</v>
      </c>
      <c r="C120" s="4">
        <v>16</v>
      </c>
      <c r="E120" s="2">
        <v>59.4</v>
      </c>
      <c r="F120" s="2">
        <v>90</v>
      </c>
      <c r="K120" s="5">
        <f t="shared" si="31"/>
        <v>0.06855330568431324</v>
      </c>
      <c r="L120" s="4">
        <f t="shared" si="16"/>
        <v>28.57142857142857</v>
      </c>
      <c r="M120" s="4">
        <f t="shared" si="17"/>
        <v>0</v>
      </c>
      <c r="N120" s="5">
        <f t="shared" si="18"/>
        <v>0.02351543942992874</v>
      </c>
      <c r="O120" s="5">
        <f t="shared" si="19"/>
        <v>0.035629453681710214</v>
      </c>
      <c r="P120" s="5">
        <f t="shared" si="20"/>
        <v>0</v>
      </c>
      <c r="Q120" s="5">
        <f t="shared" si="21"/>
        <v>0</v>
      </c>
      <c r="R120" s="4">
        <f t="shared" si="22"/>
        <v>0</v>
      </c>
      <c r="T120" s="5">
        <f>+'Silver '!D247</f>
        <v>0.34375</v>
      </c>
      <c r="V120" s="5">
        <f t="shared" si="23"/>
        <v>0.023565198828982677</v>
      </c>
      <c r="W120" s="4">
        <f t="shared" si="24"/>
        <v>9.821428571428571</v>
      </c>
      <c r="X120" s="4">
        <f t="shared" si="25"/>
        <v>0</v>
      </c>
      <c r="Y120" s="5">
        <f t="shared" si="26"/>
        <v>0.008083432304038005</v>
      </c>
      <c r="Z120" s="5">
        <f t="shared" si="27"/>
        <v>0.012247624703087887</v>
      </c>
      <c r="AA120" s="5">
        <f t="shared" si="28"/>
        <v>0</v>
      </c>
      <c r="AB120" s="4">
        <f t="shared" si="29"/>
        <v>0</v>
      </c>
      <c r="AC120" s="4">
        <f t="shared" si="30"/>
        <v>0</v>
      </c>
    </row>
    <row r="121" spans="1:29" ht="15.75">
      <c r="A121" s="2">
        <v>1589</v>
      </c>
      <c r="B121" s="4">
        <v>7.76</v>
      </c>
      <c r="E121" s="2">
        <v>59.9</v>
      </c>
      <c r="F121" s="2">
        <v>88.7</v>
      </c>
      <c r="K121" s="5">
        <f t="shared" si="31"/>
        <v>0.06310482231438562</v>
      </c>
      <c r="L121" s="4">
        <f t="shared" si="16"/>
        <v>0</v>
      </c>
      <c r="M121" s="4">
        <f t="shared" si="17"/>
        <v>0</v>
      </c>
      <c r="N121" s="5">
        <f t="shared" si="18"/>
        <v>0.023713380839271575</v>
      </c>
      <c r="O121" s="5">
        <f t="shared" si="19"/>
        <v>0.03511480601741884</v>
      </c>
      <c r="P121" s="5">
        <f t="shared" si="20"/>
        <v>0</v>
      </c>
      <c r="Q121" s="5">
        <f t="shared" si="21"/>
        <v>0</v>
      </c>
      <c r="R121" s="4">
        <f t="shared" si="22"/>
        <v>0</v>
      </c>
      <c r="T121" s="5">
        <f>+'Silver '!D248</f>
        <v>0.34375</v>
      </c>
      <c r="V121" s="5">
        <f t="shared" si="23"/>
        <v>0.021692282670570058</v>
      </c>
      <c r="W121" s="4">
        <f t="shared" si="24"/>
        <v>0</v>
      </c>
      <c r="X121" s="4">
        <f t="shared" si="25"/>
        <v>0</v>
      </c>
      <c r="Y121" s="5">
        <f t="shared" si="26"/>
        <v>0.008151474663499605</v>
      </c>
      <c r="Z121" s="5">
        <f t="shared" si="27"/>
        <v>0.012070714568487727</v>
      </c>
      <c r="AA121" s="5">
        <f t="shared" si="28"/>
        <v>0</v>
      </c>
      <c r="AB121" s="4">
        <f t="shared" si="29"/>
        <v>0</v>
      </c>
      <c r="AC121" s="4">
        <f t="shared" si="30"/>
        <v>0</v>
      </c>
    </row>
    <row r="122" spans="1:29" ht="15.75">
      <c r="A122" s="2">
        <v>1590</v>
      </c>
      <c r="B122" s="4">
        <v>8</v>
      </c>
      <c r="C122" s="4">
        <v>16</v>
      </c>
      <c r="E122" s="2">
        <v>49.7</v>
      </c>
      <c r="F122" s="2">
        <v>103.5</v>
      </c>
      <c r="K122" s="5">
        <f t="shared" si="31"/>
        <v>0.06505651784988209</v>
      </c>
      <c r="L122" s="4">
        <f t="shared" si="16"/>
        <v>28.57142857142857</v>
      </c>
      <c r="M122" s="4">
        <f t="shared" si="17"/>
        <v>0</v>
      </c>
      <c r="N122" s="5">
        <f t="shared" si="18"/>
        <v>0.019675376088677754</v>
      </c>
      <c r="O122" s="5">
        <f t="shared" si="19"/>
        <v>0.040973871733966744</v>
      </c>
      <c r="P122" s="5">
        <f t="shared" si="20"/>
        <v>0</v>
      </c>
      <c r="Q122" s="5">
        <f t="shared" si="21"/>
        <v>0</v>
      </c>
      <c r="R122" s="4">
        <f t="shared" si="22"/>
        <v>0</v>
      </c>
      <c r="T122" s="5">
        <f>+'Silver '!D249</f>
        <v>0.34375</v>
      </c>
      <c r="V122" s="5">
        <f t="shared" si="23"/>
        <v>0.02236317801089697</v>
      </c>
      <c r="W122" s="4">
        <f t="shared" si="24"/>
        <v>9.821428571428571</v>
      </c>
      <c r="X122" s="4">
        <f t="shared" si="25"/>
        <v>0</v>
      </c>
      <c r="Y122" s="5">
        <f t="shared" si="26"/>
        <v>0.006763410530482978</v>
      </c>
      <c r="Z122" s="5">
        <f t="shared" si="27"/>
        <v>0.014084768408551069</v>
      </c>
      <c r="AA122" s="5">
        <f t="shared" si="28"/>
        <v>0</v>
      </c>
      <c r="AB122" s="4">
        <f t="shared" si="29"/>
        <v>0</v>
      </c>
      <c r="AC122" s="4">
        <f t="shared" si="30"/>
        <v>0</v>
      </c>
    </row>
    <row r="123" spans="1:29" ht="15.75">
      <c r="A123" s="2">
        <v>1591</v>
      </c>
      <c r="B123" s="4">
        <v>10</v>
      </c>
      <c r="E123" s="2">
        <v>67.5</v>
      </c>
      <c r="K123" s="5">
        <f t="shared" si="31"/>
        <v>0.08132064731235261</v>
      </c>
      <c r="L123" s="4">
        <f t="shared" si="16"/>
        <v>0</v>
      </c>
      <c r="M123" s="4">
        <f t="shared" si="17"/>
        <v>0</v>
      </c>
      <c r="N123" s="5">
        <f t="shared" si="18"/>
        <v>0.02672209026128266</v>
      </c>
      <c r="O123" s="5">
        <f t="shared" si="19"/>
        <v>0</v>
      </c>
      <c r="P123" s="5">
        <f t="shared" si="20"/>
        <v>0</v>
      </c>
      <c r="Q123" s="5">
        <f t="shared" si="21"/>
        <v>0</v>
      </c>
      <c r="R123" s="4">
        <f t="shared" si="22"/>
        <v>0</v>
      </c>
      <c r="T123" s="5">
        <f>+'Silver '!D250</f>
        <v>0.34375</v>
      </c>
      <c r="V123" s="5">
        <f t="shared" si="23"/>
        <v>0.02795397251362121</v>
      </c>
      <c r="W123" s="4">
        <f t="shared" si="24"/>
        <v>0</v>
      </c>
      <c r="X123" s="4">
        <f t="shared" si="25"/>
        <v>0</v>
      </c>
      <c r="Y123" s="5">
        <f t="shared" si="26"/>
        <v>0.009185718527315914</v>
      </c>
      <c r="Z123" s="5">
        <f t="shared" si="27"/>
        <v>0</v>
      </c>
      <c r="AA123" s="5">
        <f t="shared" si="28"/>
        <v>0</v>
      </c>
      <c r="AB123" s="4">
        <f t="shared" si="29"/>
        <v>0</v>
      </c>
      <c r="AC123" s="4">
        <f t="shared" si="30"/>
        <v>0</v>
      </c>
    </row>
    <row r="124" spans="1:29" ht="15.75">
      <c r="A124" s="2">
        <v>1592</v>
      </c>
      <c r="B124" s="4">
        <v>8.47</v>
      </c>
      <c r="C124" s="4">
        <v>14</v>
      </c>
      <c r="E124" s="2">
        <v>67</v>
      </c>
      <c r="F124" s="2">
        <v>116.5</v>
      </c>
      <c r="K124" s="5">
        <f t="shared" si="31"/>
        <v>0.06887858827356266</v>
      </c>
      <c r="L124" s="4">
        <f t="shared" si="16"/>
        <v>24.999999999999996</v>
      </c>
      <c r="M124" s="4">
        <f t="shared" si="17"/>
        <v>0</v>
      </c>
      <c r="N124" s="5">
        <f t="shared" si="18"/>
        <v>0.026524148851939825</v>
      </c>
      <c r="O124" s="5">
        <f t="shared" si="19"/>
        <v>0.04612034837688044</v>
      </c>
      <c r="P124" s="5">
        <f t="shared" si="20"/>
        <v>0</v>
      </c>
      <c r="Q124" s="5">
        <f t="shared" si="21"/>
        <v>0</v>
      </c>
      <c r="R124" s="4">
        <f t="shared" si="22"/>
        <v>0</v>
      </c>
      <c r="T124" s="5">
        <f>+'Silver '!D251</f>
        <v>0.34375</v>
      </c>
      <c r="V124" s="5">
        <f t="shared" si="23"/>
        <v>0.023677014719037166</v>
      </c>
      <c r="W124" s="4">
        <f t="shared" si="24"/>
        <v>8.593749999999998</v>
      </c>
      <c r="X124" s="4">
        <f t="shared" si="25"/>
        <v>0</v>
      </c>
      <c r="Y124" s="5">
        <f t="shared" si="26"/>
        <v>0.009117676167854315</v>
      </c>
      <c r="Z124" s="5">
        <f t="shared" si="27"/>
        <v>0.015853869754552653</v>
      </c>
      <c r="AA124" s="5">
        <f t="shared" si="28"/>
        <v>0</v>
      </c>
      <c r="AB124" s="4">
        <f t="shared" si="29"/>
        <v>0</v>
      </c>
      <c r="AC124" s="4">
        <f t="shared" si="30"/>
        <v>0</v>
      </c>
    </row>
    <row r="125" spans="1:29" ht="15.75">
      <c r="A125" s="2">
        <v>1593</v>
      </c>
      <c r="B125" s="4">
        <v>8.76</v>
      </c>
      <c r="E125" s="2">
        <v>63.1</v>
      </c>
      <c r="F125" s="2">
        <v>106.4</v>
      </c>
      <c r="K125" s="5">
        <f t="shared" si="31"/>
        <v>0.07123688704562088</v>
      </c>
      <c r="L125" s="4">
        <f t="shared" si="16"/>
        <v>0</v>
      </c>
      <c r="M125" s="4">
        <f t="shared" si="17"/>
        <v>0</v>
      </c>
      <c r="N125" s="5">
        <f t="shared" si="18"/>
        <v>0.024980205859065716</v>
      </c>
      <c r="O125" s="5">
        <f t="shared" si="19"/>
        <v>0.04212193190815519</v>
      </c>
      <c r="P125" s="5">
        <f t="shared" si="20"/>
        <v>0</v>
      </c>
      <c r="Q125" s="5">
        <f t="shared" si="21"/>
        <v>0</v>
      </c>
      <c r="R125" s="4">
        <f t="shared" si="22"/>
        <v>0</v>
      </c>
      <c r="T125" s="5">
        <f>+'Silver '!D252</f>
        <v>0.34375</v>
      </c>
      <c r="V125" s="5">
        <f t="shared" si="23"/>
        <v>0.024487679921932178</v>
      </c>
      <c r="W125" s="4">
        <f t="shared" si="24"/>
        <v>0</v>
      </c>
      <c r="X125" s="4">
        <f t="shared" si="25"/>
        <v>0</v>
      </c>
      <c r="Y125" s="5">
        <f t="shared" si="26"/>
        <v>0.00858694576405384</v>
      </c>
      <c r="Z125" s="5">
        <f t="shared" si="27"/>
        <v>0.014479414093428348</v>
      </c>
      <c r="AA125" s="5">
        <f t="shared" si="28"/>
        <v>0</v>
      </c>
      <c r="AB125" s="4">
        <f t="shared" si="29"/>
        <v>0</v>
      </c>
      <c r="AC125" s="4">
        <f t="shared" si="30"/>
        <v>0</v>
      </c>
    </row>
    <row r="126" spans="1:29" ht="15.75">
      <c r="A126" s="2">
        <v>1594</v>
      </c>
      <c r="B126" s="4">
        <v>8</v>
      </c>
      <c r="E126" s="2">
        <v>65</v>
      </c>
      <c r="F126" s="2">
        <v>105.5</v>
      </c>
      <c r="K126" s="5">
        <f t="shared" si="31"/>
        <v>0.06505651784988209</v>
      </c>
      <c r="L126" s="4">
        <f t="shared" si="16"/>
        <v>0</v>
      </c>
      <c r="M126" s="4">
        <f t="shared" si="17"/>
        <v>0</v>
      </c>
      <c r="N126" s="5">
        <f t="shared" si="18"/>
        <v>0.02573238321456849</v>
      </c>
      <c r="O126" s="5">
        <f t="shared" si="19"/>
        <v>0.04176563737133809</v>
      </c>
      <c r="P126" s="5">
        <f t="shared" si="20"/>
        <v>0</v>
      </c>
      <c r="Q126" s="5">
        <f t="shared" si="21"/>
        <v>0</v>
      </c>
      <c r="R126" s="4">
        <f t="shared" si="22"/>
        <v>0</v>
      </c>
      <c r="T126" s="5">
        <f>+'Silver '!D253</f>
        <v>0.34375</v>
      </c>
      <c r="V126" s="5">
        <f t="shared" si="23"/>
        <v>0.02236317801089697</v>
      </c>
      <c r="W126" s="4">
        <f t="shared" si="24"/>
        <v>0</v>
      </c>
      <c r="X126" s="4">
        <f t="shared" si="25"/>
        <v>0</v>
      </c>
      <c r="Y126" s="5">
        <f t="shared" si="26"/>
        <v>0.008845506730007918</v>
      </c>
      <c r="Z126" s="5">
        <f t="shared" si="27"/>
        <v>0.014356937846397468</v>
      </c>
      <c r="AA126" s="5">
        <f t="shared" si="28"/>
        <v>0</v>
      </c>
      <c r="AB126" s="4">
        <f t="shared" si="29"/>
        <v>0</v>
      </c>
      <c r="AC126" s="4">
        <f t="shared" si="30"/>
        <v>0</v>
      </c>
    </row>
    <row r="127" spans="1:29" ht="15.75">
      <c r="A127" s="2">
        <v>1595</v>
      </c>
      <c r="B127" s="4">
        <v>8.43</v>
      </c>
      <c r="E127" s="2">
        <v>70</v>
      </c>
      <c r="F127" s="2">
        <v>106.3</v>
      </c>
      <c r="K127" s="5">
        <f t="shared" si="31"/>
        <v>0.06855330568431324</v>
      </c>
      <c r="L127" s="4">
        <f t="shared" si="16"/>
        <v>0</v>
      </c>
      <c r="M127" s="4">
        <f t="shared" si="17"/>
        <v>0</v>
      </c>
      <c r="N127" s="5">
        <f t="shared" si="18"/>
        <v>0.027711797307996833</v>
      </c>
      <c r="O127" s="5">
        <f t="shared" si="19"/>
        <v>0.04208234362628662</v>
      </c>
      <c r="P127" s="5">
        <f t="shared" si="20"/>
        <v>0</v>
      </c>
      <c r="Q127" s="5">
        <f t="shared" si="21"/>
        <v>0</v>
      </c>
      <c r="R127" s="4">
        <f t="shared" si="22"/>
        <v>0</v>
      </c>
      <c r="T127" s="5">
        <f>+'Silver '!D254</f>
        <v>0.33339</v>
      </c>
      <c r="V127" s="5">
        <f t="shared" si="23"/>
        <v>0.022854986582093194</v>
      </c>
      <c r="W127" s="4">
        <f t="shared" si="24"/>
        <v>0</v>
      </c>
      <c r="X127" s="4">
        <f t="shared" si="25"/>
        <v>0</v>
      </c>
      <c r="Y127" s="5">
        <f t="shared" si="26"/>
        <v>0.009238836104513065</v>
      </c>
      <c r="Z127" s="5">
        <f t="shared" si="27"/>
        <v>0.014029832541567698</v>
      </c>
      <c r="AA127" s="5">
        <f t="shared" si="28"/>
        <v>0</v>
      </c>
      <c r="AB127" s="4">
        <f t="shared" si="29"/>
        <v>0</v>
      </c>
      <c r="AC127" s="4">
        <f t="shared" si="30"/>
        <v>0</v>
      </c>
    </row>
    <row r="128" spans="1:29" ht="15.75">
      <c r="A128" s="2">
        <v>1596</v>
      </c>
      <c r="B128" s="4">
        <v>9.99</v>
      </c>
      <c r="E128" s="2">
        <v>73.4</v>
      </c>
      <c r="K128" s="5">
        <f t="shared" si="31"/>
        <v>0.08123932666504026</v>
      </c>
      <c r="L128" s="4">
        <f t="shared" si="16"/>
        <v>0</v>
      </c>
      <c r="M128" s="4">
        <f t="shared" si="17"/>
        <v>0</v>
      </c>
      <c r="N128" s="5">
        <f t="shared" si="18"/>
        <v>0.02905779889152811</v>
      </c>
      <c r="O128" s="5">
        <f t="shared" si="19"/>
        <v>0</v>
      </c>
      <c r="P128" s="5">
        <f t="shared" si="20"/>
        <v>0</v>
      </c>
      <c r="Q128" s="5">
        <f t="shared" si="21"/>
        <v>0</v>
      </c>
      <c r="R128" s="4">
        <f t="shared" si="22"/>
        <v>0</v>
      </c>
      <c r="T128" s="5">
        <f>+'Silver '!D255</f>
        <v>0.32226</v>
      </c>
      <c r="V128" s="5">
        <f t="shared" si="23"/>
        <v>0.026180185411075873</v>
      </c>
      <c r="W128" s="4">
        <f t="shared" si="24"/>
        <v>0</v>
      </c>
      <c r="X128" s="4">
        <f t="shared" si="25"/>
        <v>0</v>
      </c>
      <c r="Y128" s="5">
        <f t="shared" si="26"/>
        <v>0.009364166270783849</v>
      </c>
      <c r="Z128" s="5">
        <f t="shared" si="27"/>
        <v>0</v>
      </c>
      <c r="AA128" s="5">
        <f t="shared" si="28"/>
        <v>0</v>
      </c>
      <c r="AB128" s="4">
        <f t="shared" si="29"/>
        <v>0</v>
      </c>
      <c r="AC128" s="4">
        <f t="shared" si="30"/>
        <v>0</v>
      </c>
    </row>
    <row r="129" spans="1:29" ht="15.75">
      <c r="A129" s="2">
        <v>1597</v>
      </c>
      <c r="B129" s="4">
        <v>13.48</v>
      </c>
      <c r="E129" s="2">
        <v>75</v>
      </c>
      <c r="F129" s="2">
        <v>114.8</v>
      </c>
      <c r="K129" s="5">
        <f t="shared" si="31"/>
        <v>0.10962023257705132</v>
      </c>
      <c r="L129" s="4">
        <f t="shared" si="16"/>
        <v>0</v>
      </c>
      <c r="M129" s="4">
        <f t="shared" si="17"/>
        <v>0</v>
      </c>
      <c r="N129" s="5">
        <f t="shared" si="18"/>
        <v>0.029691211401425176</v>
      </c>
      <c r="O129" s="5">
        <f t="shared" si="19"/>
        <v>0.0454473475851148</v>
      </c>
      <c r="P129" s="5">
        <f t="shared" si="20"/>
        <v>0</v>
      </c>
      <c r="Q129" s="5">
        <f t="shared" si="21"/>
        <v>0</v>
      </c>
      <c r="R129" s="4">
        <f t="shared" si="22"/>
        <v>0</v>
      </c>
      <c r="T129" s="5">
        <f>+'Silver '!D256</f>
        <v>0.32226</v>
      </c>
      <c r="V129" s="5">
        <f t="shared" si="23"/>
        <v>0.03532621615028056</v>
      </c>
      <c r="W129" s="4">
        <f t="shared" si="24"/>
        <v>0</v>
      </c>
      <c r="X129" s="4">
        <f t="shared" si="25"/>
        <v>0</v>
      </c>
      <c r="Y129" s="5">
        <f t="shared" si="26"/>
        <v>0.009568289786223276</v>
      </c>
      <c r="Z129" s="5">
        <f t="shared" si="27"/>
        <v>0.014645862232779095</v>
      </c>
      <c r="AA129" s="5">
        <f t="shared" si="28"/>
        <v>0</v>
      </c>
      <c r="AB129" s="4">
        <f t="shared" si="29"/>
        <v>0</v>
      </c>
      <c r="AC129" s="4">
        <f t="shared" si="30"/>
        <v>0</v>
      </c>
    </row>
    <row r="130" spans="1:29" ht="15.75">
      <c r="A130" s="2">
        <v>1598</v>
      </c>
      <c r="B130" s="4">
        <v>16.7</v>
      </c>
      <c r="K130" s="5">
        <f t="shared" si="31"/>
        <v>0.13580548101162884</v>
      </c>
      <c r="L130" s="4">
        <f t="shared" si="16"/>
        <v>0</v>
      </c>
      <c r="M130" s="4">
        <f t="shared" si="17"/>
        <v>0</v>
      </c>
      <c r="N130" s="5">
        <f t="shared" si="18"/>
        <v>0</v>
      </c>
      <c r="O130" s="5">
        <f t="shared" si="19"/>
        <v>0</v>
      </c>
      <c r="P130" s="5">
        <f t="shared" si="20"/>
        <v>0</v>
      </c>
      <c r="Q130" s="5">
        <f t="shared" si="21"/>
        <v>0</v>
      </c>
      <c r="R130" s="4">
        <f t="shared" si="22"/>
        <v>0</v>
      </c>
      <c r="T130" s="5">
        <f>+'Silver '!D257</f>
        <v>0.32226</v>
      </c>
      <c r="V130" s="5">
        <f t="shared" si="23"/>
        <v>0.04376467431080751</v>
      </c>
      <c r="W130" s="4">
        <f t="shared" si="24"/>
        <v>0</v>
      </c>
      <c r="X130" s="4">
        <f t="shared" si="25"/>
        <v>0</v>
      </c>
      <c r="Y130" s="5">
        <f t="shared" si="26"/>
        <v>0</v>
      </c>
      <c r="Z130" s="5">
        <f t="shared" si="27"/>
        <v>0</v>
      </c>
      <c r="AA130" s="5">
        <f t="shared" si="28"/>
        <v>0</v>
      </c>
      <c r="AB130" s="4">
        <f t="shared" si="29"/>
        <v>0</v>
      </c>
      <c r="AC130" s="4">
        <f t="shared" si="30"/>
        <v>0</v>
      </c>
    </row>
    <row r="131" spans="1:29" ht="15.75">
      <c r="A131" s="2">
        <v>1599</v>
      </c>
      <c r="B131" s="4">
        <v>15.24</v>
      </c>
      <c r="F131" s="2">
        <v>105</v>
      </c>
      <c r="K131" s="5">
        <f t="shared" si="31"/>
        <v>0.12393266650402537</v>
      </c>
      <c r="L131" s="4">
        <f t="shared" si="16"/>
        <v>0</v>
      </c>
      <c r="M131" s="4">
        <f t="shared" si="17"/>
        <v>0</v>
      </c>
      <c r="N131" s="5">
        <f t="shared" si="18"/>
        <v>0</v>
      </c>
      <c r="O131" s="5">
        <f t="shared" si="19"/>
        <v>0.04156769596199525</v>
      </c>
      <c r="P131" s="5">
        <f t="shared" si="20"/>
        <v>0</v>
      </c>
      <c r="Q131" s="5">
        <f t="shared" si="21"/>
        <v>0</v>
      </c>
      <c r="R131" s="4">
        <f t="shared" si="22"/>
        <v>0</v>
      </c>
      <c r="T131" s="5">
        <f>+'Silver '!D258</f>
        <v>0.32226</v>
      </c>
      <c r="V131" s="5">
        <f t="shared" si="23"/>
        <v>0.03993854110758722</v>
      </c>
      <c r="W131" s="4">
        <f t="shared" si="24"/>
        <v>0</v>
      </c>
      <c r="X131" s="4">
        <f t="shared" si="25"/>
        <v>0</v>
      </c>
      <c r="Y131" s="5">
        <f t="shared" si="26"/>
        <v>0</v>
      </c>
      <c r="Z131" s="5">
        <f t="shared" si="27"/>
        <v>0.013395605700712588</v>
      </c>
      <c r="AA131" s="5">
        <f t="shared" si="28"/>
        <v>0</v>
      </c>
      <c r="AB131" s="4">
        <f t="shared" si="29"/>
        <v>0</v>
      </c>
      <c r="AC131" s="4">
        <f t="shared" si="30"/>
        <v>0</v>
      </c>
    </row>
    <row r="132" spans="1:29" ht="15.75">
      <c r="A132" s="2">
        <v>1600</v>
      </c>
      <c r="B132" s="4">
        <v>13.73</v>
      </c>
      <c r="K132" s="5">
        <f t="shared" si="31"/>
        <v>0.11165324875986013</v>
      </c>
      <c r="L132" s="4">
        <f t="shared" si="16"/>
        <v>0</v>
      </c>
      <c r="M132" s="4">
        <f t="shared" si="17"/>
        <v>0</v>
      </c>
      <c r="N132" s="5">
        <f t="shared" si="18"/>
        <v>0</v>
      </c>
      <c r="O132" s="5">
        <f t="shared" si="19"/>
        <v>0</v>
      </c>
      <c r="P132" s="5">
        <f t="shared" si="20"/>
        <v>0</v>
      </c>
      <c r="Q132" s="5">
        <f t="shared" si="21"/>
        <v>0</v>
      </c>
      <c r="R132" s="4">
        <f t="shared" si="22"/>
        <v>0</v>
      </c>
      <c r="T132" s="5">
        <f>+'Silver '!D259</f>
        <v>0.32226</v>
      </c>
      <c r="V132" s="5">
        <f t="shared" si="23"/>
        <v>0.03598137594535252</v>
      </c>
      <c r="W132" s="4">
        <f t="shared" si="24"/>
        <v>0</v>
      </c>
      <c r="X132" s="4">
        <f t="shared" si="25"/>
        <v>0</v>
      </c>
      <c r="Y132" s="5">
        <f t="shared" si="26"/>
        <v>0</v>
      </c>
      <c r="Z132" s="5">
        <f t="shared" si="27"/>
        <v>0</v>
      </c>
      <c r="AA132" s="5">
        <f t="shared" si="28"/>
        <v>0</v>
      </c>
      <c r="AB132" s="4">
        <f t="shared" si="29"/>
        <v>0</v>
      </c>
      <c r="AC132" s="4">
        <f t="shared" si="30"/>
        <v>0</v>
      </c>
    </row>
    <row r="133" spans="1:29" ht="15.75">
      <c r="A133" s="2">
        <v>1601</v>
      </c>
      <c r="B133" s="4">
        <v>15.65</v>
      </c>
      <c r="K133" s="5">
        <f t="shared" si="31"/>
        <v>0.12726681304383183</v>
      </c>
      <c r="L133" s="4">
        <f t="shared" si="16"/>
        <v>0</v>
      </c>
      <c r="M133" s="4">
        <f t="shared" si="17"/>
        <v>0</v>
      </c>
      <c r="N133" s="5">
        <f t="shared" si="18"/>
        <v>0</v>
      </c>
      <c r="O133" s="5">
        <f t="shared" si="19"/>
        <v>0</v>
      </c>
      <c r="P133" s="5">
        <f t="shared" si="20"/>
        <v>0</v>
      </c>
      <c r="Q133" s="5">
        <f t="shared" si="21"/>
        <v>0</v>
      </c>
      <c r="R133" s="4">
        <f t="shared" si="22"/>
        <v>0</v>
      </c>
      <c r="T133" s="5">
        <f>+'Silver '!D260</f>
        <v>0.32226</v>
      </c>
      <c r="V133" s="5">
        <f t="shared" si="23"/>
        <v>0.04101300317150525</v>
      </c>
      <c r="W133" s="4">
        <f t="shared" si="24"/>
        <v>0</v>
      </c>
      <c r="X133" s="4">
        <f t="shared" si="25"/>
        <v>0</v>
      </c>
      <c r="Y133" s="5">
        <f t="shared" si="26"/>
        <v>0</v>
      </c>
      <c r="Z133" s="5">
        <f t="shared" si="27"/>
        <v>0</v>
      </c>
      <c r="AA133" s="5">
        <f t="shared" si="28"/>
        <v>0</v>
      </c>
      <c r="AB133" s="4">
        <f t="shared" si="29"/>
        <v>0</v>
      </c>
      <c r="AC133" s="4">
        <f t="shared" si="30"/>
        <v>0</v>
      </c>
    </row>
    <row r="134" spans="1:29" ht="15.75">
      <c r="A134" s="2">
        <v>1602</v>
      </c>
      <c r="B134" s="4">
        <v>13.54</v>
      </c>
      <c r="E134" s="2">
        <v>93.8</v>
      </c>
      <c r="K134" s="5">
        <f t="shared" si="31"/>
        <v>0.11010815646092542</v>
      </c>
      <c r="L134" s="4">
        <f t="shared" si="16"/>
        <v>0</v>
      </c>
      <c r="M134" s="4">
        <f t="shared" si="17"/>
        <v>0</v>
      </c>
      <c r="N134" s="5">
        <f t="shared" si="18"/>
        <v>0.03713380839271575</v>
      </c>
      <c r="O134" s="5">
        <f t="shared" si="19"/>
        <v>0</v>
      </c>
      <c r="P134" s="5">
        <f t="shared" si="20"/>
        <v>0</v>
      </c>
      <c r="Q134" s="5">
        <f t="shared" si="21"/>
        <v>0</v>
      </c>
      <c r="R134" s="4">
        <f t="shared" si="22"/>
        <v>0</v>
      </c>
      <c r="T134" s="5">
        <f>+'Silver '!D261</f>
        <v>0.32226</v>
      </c>
      <c r="V134" s="5">
        <f t="shared" si="23"/>
        <v>0.03548345450109783</v>
      </c>
      <c r="W134" s="4">
        <f t="shared" si="24"/>
        <v>0</v>
      </c>
      <c r="X134" s="4">
        <f t="shared" si="25"/>
        <v>0</v>
      </c>
      <c r="Y134" s="5">
        <f t="shared" si="26"/>
        <v>0.011966741092636578</v>
      </c>
      <c r="Z134" s="5">
        <f t="shared" si="27"/>
        <v>0</v>
      </c>
      <c r="AA134" s="5">
        <f t="shared" si="28"/>
        <v>0</v>
      </c>
      <c r="AB134" s="4">
        <f t="shared" si="29"/>
        <v>0</v>
      </c>
      <c r="AC134" s="4">
        <f t="shared" si="30"/>
        <v>0</v>
      </c>
    </row>
    <row r="135" spans="1:29" ht="15.75">
      <c r="A135" s="2">
        <v>1603</v>
      </c>
      <c r="B135" s="4">
        <v>11.9</v>
      </c>
      <c r="E135" s="2">
        <v>75</v>
      </c>
      <c r="K135" s="5">
        <f t="shared" si="31"/>
        <v>0.09677157030169961</v>
      </c>
      <c r="L135" s="4">
        <f t="shared" si="16"/>
        <v>0</v>
      </c>
      <c r="M135" s="4">
        <f t="shared" si="17"/>
        <v>0</v>
      </c>
      <c r="N135" s="5">
        <f t="shared" si="18"/>
        <v>0.029691211401425176</v>
      </c>
      <c r="O135" s="5">
        <f t="shared" si="19"/>
        <v>0</v>
      </c>
      <c r="P135" s="5">
        <f t="shared" si="20"/>
        <v>0</v>
      </c>
      <c r="Q135" s="5">
        <f t="shared" si="21"/>
        <v>0</v>
      </c>
      <c r="R135" s="4">
        <f t="shared" si="22"/>
        <v>0</v>
      </c>
      <c r="T135" s="5">
        <f>+'Silver '!D262</f>
        <v>0.3144</v>
      </c>
      <c r="V135" s="5">
        <f t="shared" si="23"/>
        <v>0.03042498170285436</v>
      </c>
      <c r="W135" s="4">
        <f t="shared" si="24"/>
        <v>0</v>
      </c>
      <c r="X135" s="4">
        <f t="shared" si="25"/>
        <v>0</v>
      </c>
      <c r="Y135" s="5">
        <f t="shared" si="26"/>
        <v>0.009334916864608077</v>
      </c>
      <c r="Z135" s="5">
        <f t="shared" si="27"/>
        <v>0</v>
      </c>
      <c r="AA135" s="5">
        <f t="shared" si="28"/>
        <v>0</v>
      </c>
      <c r="AB135" s="4">
        <f t="shared" si="29"/>
        <v>0</v>
      </c>
      <c r="AC135" s="4">
        <f t="shared" si="30"/>
        <v>0</v>
      </c>
    </row>
    <row r="136" spans="1:29" ht="15.75">
      <c r="A136" s="2">
        <v>1604</v>
      </c>
      <c r="B136" s="4">
        <v>15.35</v>
      </c>
      <c r="C136" s="4">
        <v>22</v>
      </c>
      <c r="K136" s="5">
        <f t="shared" si="31"/>
        <v>0.12482719362446125</v>
      </c>
      <c r="L136" s="4">
        <f t="shared" si="16"/>
        <v>39.285714285714285</v>
      </c>
      <c r="M136" s="4">
        <f t="shared" si="17"/>
        <v>0</v>
      </c>
      <c r="N136" s="5">
        <f t="shared" si="18"/>
        <v>0</v>
      </c>
      <c r="O136" s="5">
        <f t="shared" si="19"/>
        <v>0</v>
      </c>
      <c r="P136" s="5">
        <f t="shared" si="20"/>
        <v>0</v>
      </c>
      <c r="Q136" s="5">
        <f t="shared" si="21"/>
        <v>0</v>
      </c>
      <c r="R136" s="4">
        <f t="shared" si="22"/>
        <v>0</v>
      </c>
      <c r="T136" s="5">
        <f>+'Silver '!D263</f>
        <v>0.3144</v>
      </c>
      <c r="V136" s="5">
        <f t="shared" si="23"/>
        <v>0.03924566967553062</v>
      </c>
      <c r="W136" s="4">
        <f t="shared" si="24"/>
        <v>12.351428571428572</v>
      </c>
      <c r="X136" s="4">
        <f t="shared" si="25"/>
        <v>0</v>
      </c>
      <c r="Y136" s="5">
        <f t="shared" si="26"/>
        <v>0</v>
      </c>
      <c r="Z136" s="5">
        <f t="shared" si="27"/>
        <v>0</v>
      </c>
      <c r="AA136" s="5">
        <f t="shared" si="28"/>
        <v>0</v>
      </c>
      <c r="AB136" s="4">
        <f t="shared" si="29"/>
        <v>0</v>
      </c>
      <c r="AC136" s="4">
        <f t="shared" si="30"/>
        <v>0</v>
      </c>
    </row>
    <row r="137" spans="1:29" ht="15.75">
      <c r="A137" s="2">
        <v>1605</v>
      </c>
      <c r="B137" s="4">
        <v>21.26</v>
      </c>
      <c r="K137" s="5">
        <f t="shared" si="31"/>
        <v>0.17288769618606165</v>
      </c>
      <c r="L137" s="4">
        <f t="shared" si="16"/>
        <v>0</v>
      </c>
      <c r="M137" s="4">
        <f t="shared" si="17"/>
        <v>0</v>
      </c>
      <c r="N137" s="5">
        <f t="shared" si="18"/>
        <v>0</v>
      </c>
      <c r="O137" s="5">
        <f t="shared" si="19"/>
        <v>0</v>
      </c>
      <c r="P137" s="5">
        <f t="shared" si="20"/>
        <v>0</v>
      </c>
      <c r="Q137" s="5">
        <f t="shared" si="21"/>
        <v>0</v>
      </c>
      <c r="R137" s="4">
        <f t="shared" si="22"/>
        <v>0</v>
      </c>
      <c r="T137" s="5">
        <f>+'Silver '!D264</f>
        <v>0.31186</v>
      </c>
      <c r="V137" s="5">
        <f t="shared" si="23"/>
        <v>0.053916756932585186</v>
      </c>
      <c r="W137" s="4">
        <f t="shared" si="24"/>
        <v>0</v>
      </c>
      <c r="X137" s="4">
        <f t="shared" si="25"/>
        <v>0</v>
      </c>
      <c r="Y137" s="5">
        <f t="shared" si="26"/>
        <v>0</v>
      </c>
      <c r="Z137" s="5">
        <f t="shared" si="27"/>
        <v>0</v>
      </c>
      <c r="AA137" s="5">
        <f t="shared" si="28"/>
        <v>0</v>
      </c>
      <c r="AB137" s="4">
        <f t="shared" si="29"/>
        <v>0</v>
      </c>
      <c r="AC137" s="4">
        <f t="shared" si="30"/>
        <v>0</v>
      </c>
    </row>
    <row r="138" spans="1:29" ht="15.75">
      <c r="A138" s="2">
        <v>1606</v>
      </c>
      <c r="B138" s="4">
        <v>16.05</v>
      </c>
      <c r="K138" s="5">
        <f t="shared" si="31"/>
        <v>0.13051963893632593</v>
      </c>
      <c r="L138" s="4">
        <f t="shared" si="16"/>
        <v>0</v>
      </c>
      <c r="M138" s="4">
        <f t="shared" si="17"/>
        <v>0</v>
      </c>
      <c r="N138" s="5">
        <f t="shared" si="18"/>
        <v>0</v>
      </c>
      <c r="O138" s="5">
        <f t="shared" si="19"/>
        <v>0</v>
      </c>
      <c r="P138" s="5">
        <f t="shared" si="20"/>
        <v>0</v>
      </c>
      <c r="Q138" s="5">
        <f t="shared" si="21"/>
        <v>0</v>
      </c>
      <c r="R138" s="4">
        <f t="shared" si="22"/>
        <v>0</v>
      </c>
      <c r="T138" s="5">
        <f>+'Silver '!D265</f>
        <v>0.30692</v>
      </c>
      <c r="V138" s="5">
        <f t="shared" si="23"/>
        <v>0.04005908758233716</v>
      </c>
      <c r="W138" s="4">
        <f t="shared" si="24"/>
        <v>0</v>
      </c>
      <c r="X138" s="4">
        <f t="shared" si="25"/>
        <v>0</v>
      </c>
      <c r="Y138" s="5">
        <f t="shared" si="26"/>
        <v>0</v>
      </c>
      <c r="Z138" s="5">
        <f t="shared" si="27"/>
        <v>0</v>
      </c>
      <c r="AA138" s="5">
        <f t="shared" si="28"/>
        <v>0</v>
      </c>
      <c r="AB138" s="4">
        <f t="shared" si="29"/>
        <v>0</v>
      </c>
      <c r="AC138" s="4">
        <f t="shared" si="30"/>
        <v>0</v>
      </c>
    </row>
    <row r="139" spans="1:29" ht="15.75">
      <c r="A139" s="2">
        <v>1607</v>
      </c>
      <c r="B139" s="4">
        <v>12.26</v>
      </c>
      <c r="K139" s="5">
        <f t="shared" si="31"/>
        <v>0.0996991136049443</v>
      </c>
      <c r="L139" s="4">
        <f t="shared" si="16"/>
        <v>0</v>
      </c>
      <c r="M139" s="4">
        <f t="shared" si="17"/>
        <v>0</v>
      </c>
      <c r="N139" s="5">
        <f t="shared" si="18"/>
        <v>0</v>
      </c>
      <c r="O139" s="5">
        <f t="shared" si="19"/>
        <v>0</v>
      </c>
      <c r="P139" s="5">
        <f t="shared" si="20"/>
        <v>0</v>
      </c>
      <c r="Q139" s="5">
        <f t="shared" si="21"/>
        <v>0</v>
      </c>
      <c r="R139" s="4">
        <f t="shared" si="22"/>
        <v>0</v>
      </c>
      <c r="T139" s="5">
        <f>+'Silver '!D266</f>
        <v>0.30692</v>
      </c>
      <c r="V139" s="5">
        <f t="shared" si="23"/>
        <v>0.030599651947629505</v>
      </c>
      <c r="W139" s="4">
        <f t="shared" si="24"/>
        <v>0</v>
      </c>
      <c r="X139" s="4">
        <f t="shared" si="25"/>
        <v>0</v>
      </c>
      <c r="Y139" s="5">
        <f t="shared" si="26"/>
        <v>0</v>
      </c>
      <c r="Z139" s="5">
        <f t="shared" si="27"/>
        <v>0</v>
      </c>
      <c r="AA139" s="5">
        <f t="shared" si="28"/>
        <v>0</v>
      </c>
      <c r="AB139" s="4">
        <f t="shared" si="29"/>
        <v>0</v>
      </c>
      <c r="AC139" s="4">
        <f t="shared" si="30"/>
        <v>0</v>
      </c>
    </row>
    <row r="140" spans="1:29" ht="15.75">
      <c r="A140" s="2">
        <v>1608</v>
      </c>
      <c r="B140" s="4">
        <v>13.25</v>
      </c>
      <c r="C140" s="4">
        <v>23.09</v>
      </c>
      <c r="K140" s="5">
        <f t="shared" si="31"/>
        <v>0.1077498576888672</v>
      </c>
      <c r="L140" s="4">
        <f t="shared" si="16"/>
        <v>41.232142857142854</v>
      </c>
      <c r="M140" s="4">
        <f t="shared" si="17"/>
        <v>0</v>
      </c>
      <c r="N140" s="5">
        <f t="shared" si="18"/>
        <v>0</v>
      </c>
      <c r="O140" s="5">
        <f t="shared" si="19"/>
        <v>0</v>
      </c>
      <c r="P140" s="5">
        <f t="shared" si="20"/>
        <v>0</v>
      </c>
      <c r="Q140" s="5">
        <f t="shared" si="21"/>
        <v>0</v>
      </c>
      <c r="R140" s="4">
        <f t="shared" si="22"/>
        <v>0</v>
      </c>
      <c r="T140" s="5">
        <f>+'Silver '!D267</f>
        <v>0.30692</v>
      </c>
      <c r="V140" s="5">
        <f t="shared" si="23"/>
        <v>0.03307058632186712</v>
      </c>
      <c r="W140" s="4">
        <f t="shared" si="24"/>
        <v>12.654969285714285</v>
      </c>
      <c r="X140" s="4">
        <f t="shared" si="25"/>
        <v>0</v>
      </c>
      <c r="Y140" s="5">
        <f t="shared" si="26"/>
        <v>0</v>
      </c>
      <c r="Z140" s="5">
        <f t="shared" si="27"/>
        <v>0</v>
      </c>
      <c r="AA140" s="5">
        <f t="shared" si="28"/>
        <v>0</v>
      </c>
      <c r="AB140" s="4">
        <f t="shared" si="29"/>
        <v>0</v>
      </c>
      <c r="AC140" s="4">
        <f t="shared" si="30"/>
        <v>0</v>
      </c>
    </row>
    <row r="141" spans="1:29" ht="15.75">
      <c r="A141" s="2">
        <v>1609</v>
      </c>
      <c r="B141" s="4">
        <v>13.32</v>
      </c>
      <c r="C141" s="4">
        <v>22</v>
      </c>
      <c r="K141" s="5">
        <f t="shared" si="31"/>
        <v>0.10831910222005367</v>
      </c>
      <c r="L141" s="4">
        <f t="shared" si="16"/>
        <v>39.285714285714285</v>
      </c>
      <c r="M141" s="4">
        <f t="shared" si="17"/>
        <v>0</v>
      </c>
      <c r="N141" s="5">
        <f t="shared" si="18"/>
        <v>0</v>
      </c>
      <c r="O141" s="5">
        <f t="shared" si="19"/>
        <v>0</v>
      </c>
      <c r="P141" s="5">
        <f t="shared" si="20"/>
        <v>0</v>
      </c>
      <c r="Q141" s="5">
        <f t="shared" si="21"/>
        <v>0</v>
      </c>
      <c r="R141" s="4">
        <f t="shared" si="22"/>
        <v>0</v>
      </c>
      <c r="T141" s="5">
        <f>+'Silver '!D268</f>
        <v>0.30692</v>
      </c>
      <c r="V141" s="5">
        <f t="shared" si="23"/>
        <v>0.033245298853378874</v>
      </c>
      <c r="W141" s="4">
        <f t="shared" si="24"/>
        <v>12.05757142857143</v>
      </c>
      <c r="X141" s="4">
        <f t="shared" si="25"/>
        <v>0</v>
      </c>
      <c r="Y141" s="5">
        <f t="shared" si="26"/>
        <v>0</v>
      </c>
      <c r="Z141" s="5">
        <f t="shared" si="27"/>
        <v>0</v>
      </c>
      <c r="AA141" s="5">
        <f t="shared" si="28"/>
        <v>0</v>
      </c>
      <c r="AB141" s="4">
        <f t="shared" si="29"/>
        <v>0</v>
      </c>
      <c r="AC141" s="4">
        <f t="shared" si="30"/>
        <v>0</v>
      </c>
    </row>
    <row r="142" spans="1:29" ht="15.75">
      <c r="A142" s="2">
        <v>1610</v>
      </c>
      <c r="B142" s="4">
        <v>12.54</v>
      </c>
      <c r="C142" s="4">
        <v>24.09</v>
      </c>
      <c r="K142" s="5">
        <f t="shared" si="31"/>
        <v>0.10197609172969016</v>
      </c>
      <c r="L142" s="4">
        <f t="shared" si="16"/>
        <v>43.01785714285714</v>
      </c>
      <c r="M142" s="4">
        <f t="shared" si="17"/>
        <v>0</v>
      </c>
      <c r="N142" s="5">
        <f t="shared" si="18"/>
        <v>0</v>
      </c>
      <c r="O142" s="5">
        <f t="shared" si="19"/>
        <v>0</v>
      </c>
      <c r="P142" s="5">
        <f t="shared" si="20"/>
        <v>0</v>
      </c>
      <c r="Q142" s="5">
        <f t="shared" si="21"/>
        <v>0</v>
      </c>
      <c r="R142" s="4">
        <f t="shared" si="22"/>
        <v>0</v>
      </c>
      <c r="T142" s="5">
        <f>+'Silver '!D269</f>
        <v>0.30692</v>
      </c>
      <c r="V142" s="5">
        <f t="shared" si="23"/>
        <v>0.03129850207367651</v>
      </c>
      <c r="W142" s="4">
        <f t="shared" si="24"/>
        <v>13.203040714285715</v>
      </c>
      <c r="X142" s="4">
        <f t="shared" si="25"/>
        <v>0</v>
      </c>
      <c r="Y142" s="5">
        <f t="shared" si="26"/>
        <v>0</v>
      </c>
      <c r="Z142" s="5">
        <f t="shared" si="27"/>
        <v>0</v>
      </c>
      <c r="AA142" s="5">
        <f t="shared" si="28"/>
        <v>0</v>
      </c>
      <c r="AB142" s="4">
        <f t="shared" si="29"/>
        <v>0</v>
      </c>
      <c r="AC142" s="4">
        <f t="shared" si="30"/>
        <v>0</v>
      </c>
    </row>
    <row r="143" spans="1:29" ht="15.75">
      <c r="A143" s="2">
        <v>1611</v>
      </c>
      <c r="B143" s="4">
        <v>12.13</v>
      </c>
      <c r="C143" s="4">
        <v>24</v>
      </c>
      <c r="E143" s="2">
        <v>67.5</v>
      </c>
      <c r="K143" s="5">
        <f t="shared" si="31"/>
        <v>0.09864194518988371</v>
      </c>
      <c r="L143" s="4">
        <f t="shared" si="16"/>
        <v>42.857142857142854</v>
      </c>
      <c r="M143" s="4">
        <f t="shared" si="17"/>
        <v>0</v>
      </c>
      <c r="N143" s="5">
        <f t="shared" si="18"/>
        <v>0.02672209026128266</v>
      </c>
      <c r="O143" s="5">
        <f t="shared" si="19"/>
        <v>0</v>
      </c>
      <c r="P143" s="5">
        <f t="shared" si="20"/>
        <v>0</v>
      </c>
      <c r="Q143" s="5">
        <f t="shared" si="21"/>
        <v>0</v>
      </c>
      <c r="R143" s="4">
        <f t="shared" si="22"/>
        <v>0</v>
      </c>
      <c r="T143" s="5">
        <f>+'Silver '!D270</f>
        <v>0.30692</v>
      </c>
      <c r="V143" s="5">
        <f t="shared" si="23"/>
        <v>0.03027518581767911</v>
      </c>
      <c r="W143" s="4">
        <f t="shared" si="24"/>
        <v>13.153714285714285</v>
      </c>
      <c r="X143" s="4">
        <f t="shared" si="25"/>
        <v>0</v>
      </c>
      <c r="Y143" s="5">
        <f t="shared" si="26"/>
        <v>0.008201543942992875</v>
      </c>
      <c r="Z143" s="5">
        <f t="shared" si="27"/>
        <v>0</v>
      </c>
      <c r="AA143" s="5">
        <f t="shared" si="28"/>
        <v>0</v>
      </c>
      <c r="AB143" s="4">
        <f t="shared" si="29"/>
        <v>0</v>
      </c>
      <c r="AC143" s="4">
        <f t="shared" si="30"/>
        <v>0</v>
      </c>
    </row>
    <row r="144" spans="1:29" ht="15.75">
      <c r="A144" s="2">
        <v>1612</v>
      </c>
      <c r="B144" s="4">
        <v>13.86</v>
      </c>
      <c r="K144" s="5">
        <f t="shared" si="31"/>
        <v>0.11271041717492071</v>
      </c>
      <c r="L144" s="4">
        <f t="shared" si="16"/>
        <v>0</v>
      </c>
      <c r="M144" s="4">
        <f t="shared" si="17"/>
        <v>0</v>
      </c>
      <c r="N144" s="5">
        <f t="shared" si="18"/>
        <v>0</v>
      </c>
      <c r="O144" s="5">
        <f t="shared" si="19"/>
        <v>0</v>
      </c>
      <c r="P144" s="5">
        <f t="shared" si="20"/>
        <v>0</v>
      </c>
      <c r="Q144" s="5">
        <f t="shared" si="21"/>
        <v>0</v>
      </c>
      <c r="R144" s="4">
        <f t="shared" si="22"/>
        <v>0</v>
      </c>
      <c r="T144" s="5">
        <f>+'Silver '!D271</f>
        <v>0.30692</v>
      </c>
      <c r="V144" s="5">
        <f t="shared" si="23"/>
        <v>0.03459308123932667</v>
      </c>
      <c r="W144" s="4">
        <f t="shared" si="24"/>
        <v>0</v>
      </c>
      <c r="X144" s="4">
        <f t="shared" si="25"/>
        <v>0</v>
      </c>
      <c r="Y144" s="5">
        <f t="shared" si="26"/>
        <v>0</v>
      </c>
      <c r="Z144" s="5">
        <f t="shared" si="27"/>
        <v>0</v>
      </c>
      <c r="AA144" s="5">
        <f t="shared" si="28"/>
        <v>0</v>
      </c>
      <c r="AB144" s="4">
        <f t="shared" si="29"/>
        <v>0</v>
      </c>
      <c r="AC144" s="4">
        <f t="shared" si="30"/>
        <v>0</v>
      </c>
    </row>
    <row r="145" spans="1:29" ht="15.75">
      <c r="A145" s="2">
        <v>1613</v>
      </c>
      <c r="B145" s="4">
        <v>11.31</v>
      </c>
      <c r="K145" s="5">
        <f t="shared" si="31"/>
        <v>0.09197365211027081</v>
      </c>
      <c r="L145" s="4">
        <f aca="true" t="shared" si="32" ref="L145:L208">+C145/0.56</f>
        <v>0</v>
      </c>
      <c r="M145" s="4">
        <f aca="true" t="shared" si="33" ref="M145:M208">+D145/0.56</f>
        <v>0</v>
      </c>
      <c r="N145" s="5">
        <f aca="true" t="shared" si="34" ref="N145:N208">+E145/2526</f>
        <v>0</v>
      </c>
      <c r="O145" s="5">
        <f aca="true" t="shared" si="35" ref="O145:O208">+F145/2526</f>
        <v>0</v>
      </c>
      <c r="P145" s="5">
        <f aca="true" t="shared" si="36" ref="P145:P208">+G145/2526</f>
        <v>0</v>
      </c>
      <c r="Q145" s="5">
        <f aca="true" t="shared" si="37" ref="Q145:Q208">+H145/2526</f>
        <v>0</v>
      </c>
      <c r="R145" s="4">
        <f aca="true" t="shared" si="38" ref="R145:R208">+I145/0.56</f>
        <v>0</v>
      </c>
      <c r="T145" s="5">
        <f>+'Silver '!D272</f>
        <v>0.30692</v>
      </c>
      <c r="V145" s="5">
        <f aca="true" t="shared" si="39" ref="V145:V208">+K145*$T145</f>
        <v>0.028228553305684318</v>
      </c>
      <c r="W145" s="4">
        <f aca="true" t="shared" si="40" ref="W145:W208">+L145*$T145</f>
        <v>0</v>
      </c>
      <c r="X145" s="4">
        <f aca="true" t="shared" si="41" ref="X145:X208">+M145*$T145</f>
        <v>0</v>
      </c>
      <c r="Y145" s="5">
        <f aca="true" t="shared" si="42" ref="Y145:Y208">+N145*$T145</f>
        <v>0</v>
      </c>
      <c r="Z145" s="5">
        <f aca="true" t="shared" si="43" ref="Z145:Z208">+O145*$T145</f>
        <v>0</v>
      </c>
      <c r="AA145" s="5">
        <f aca="true" t="shared" si="44" ref="AA145:AA208">+P145*$T145</f>
        <v>0</v>
      </c>
      <c r="AB145" s="4">
        <f aca="true" t="shared" si="45" ref="AB145:AB208">+Q145*$T145</f>
        <v>0</v>
      </c>
      <c r="AC145" s="4">
        <f aca="true" t="shared" si="46" ref="AC145:AC208">+R145*$T145</f>
        <v>0</v>
      </c>
    </row>
    <row r="146" spans="1:29" ht="15.75">
      <c r="A146" s="2">
        <v>1614</v>
      </c>
      <c r="B146" s="4">
        <v>13.13</v>
      </c>
      <c r="K146" s="5">
        <f t="shared" si="31"/>
        <v>0.10677400992111898</v>
      </c>
      <c r="L146" s="4">
        <f t="shared" si="32"/>
        <v>0</v>
      </c>
      <c r="M146" s="4">
        <f t="shared" si="33"/>
        <v>0</v>
      </c>
      <c r="N146" s="5">
        <f t="shared" si="34"/>
        <v>0</v>
      </c>
      <c r="O146" s="5">
        <f t="shared" si="35"/>
        <v>0</v>
      </c>
      <c r="P146" s="5">
        <f t="shared" si="36"/>
        <v>0</v>
      </c>
      <c r="Q146" s="5">
        <f t="shared" si="37"/>
        <v>0</v>
      </c>
      <c r="R146" s="4">
        <f t="shared" si="38"/>
        <v>0</v>
      </c>
      <c r="T146" s="5">
        <f>+'Silver '!D273</f>
        <v>0.30692</v>
      </c>
      <c r="V146" s="5">
        <f t="shared" si="39"/>
        <v>0.03277107912498984</v>
      </c>
      <c r="W146" s="4">
        <f t="shared" si="40"/>
        <v>0</v>
      </c>
      <c r="X146" s="4">
        <f t="shared" si="41"/>
        <v>0</v>
      </c>
      <c r="Y146" s="5">
        <f t="shared" si="42"/>
        <v>0</v>
      </c>
      <c r="Z146" s="5">
        <f t="shared" si="43"/>
        <v>0</v>
      </c>
      <c r="AA146" s="5">
        <f t="shared" si="44"/>
        <v>0</v>
      </c>
      <c r="AB146" s="4">
        <f t="shared" si="45"/>
        <v>0</v>
      </c>
      <c r="AC146" s="4">
        <f t="shared" si="46"/>
        <v>0</v>
      </c>
    </row>
    <row r="147" spans="1:29" ht="15.75">
      <c r="A147" s="2">
        <v>1615</v>
      </c>
      <c r="B147" s="4">
        <v>11.84</v>
      </c>
      <c r="K147" s="5">
        <f t="shared" si="31"/>
        <v>0.09628364641782548</v>
      </c>
      <c r="L147" s="4">
        <f t="shared" si="32"/>
        <v>0</v>
      </c>
      <c r="M147" s="4">
        <f t="shared" si="33"/>
        <v>0</v>
      </c>
      <c r="N147" s="5">
        <f t="shared" si="34"/>
        <v>0</v>
      </c>
      <c r="O147" s="5">
        <f t="shared" si="35"/>
        <v>0</v>
      </c>
      <c r="P147" s="5">
        <f t="shared" si="36"/>
        <v>0</v>
      </c>
      <c r="Q147" s="5">
        <f t="shared" si="37"/>
        <v>0</v>
      </c>
      <c r="R147" s="4">
        <f t="shared" si="38"/>
        <v>0</v>
      </c>
      <c r="T147" s="5">
        <f>+'Silver '!D274</f>
        <v>0.3033</v>
      </c>
      <c r="V147" s="5">
        <f t="shared" si="39"/>
        <v>0.02920282995852647</v>
      </c>
      <c r="W147" s="4">
        <f t="shared" si="40"/>
        <v>0</v>
      </c>
      <c r="X147" s="4">
        <f t="shared" si="41"/>
        <v>0</v>
      </c>
      <c r="Y147" s="5">
        <f t="shared" si="42"/>
        <v>0</v>
      </c>
      <c r="Z147" s="5">
        <f t="shared" si="43"/>
        <v>0</v>
      </c>
      <c r="AA147" s="5">
        <f t="shared" si="44"/>
        <v>0</v>
      </c>
      <c r="AB147" s="4">
        <f t="shared" si="45"/>
        <v>0</v>
      </c>
      <c r="AC147" s="4">
        <f t="shared" si="46"/>
        <v>0</v>
      </c>
    </row>
    <row r="148" spans="1:29" ht="15.75">
      <c r="A148" s="2">
        <v>1616</v>
      </c>
      <c r="B148" s="4">
        <v>11.8</v>
      </c>
      <c r="K148" s="5">
        <f aca="true" t="shared" si="47" ref="K148:K211">B148/122.97</f>
        <v>0.09595836382857609</v>
      </c>
      <c r="L148" s="4">
        <f t="shared" si="32"/>
        <v>0</v>
      </c>
      <c r="M148" s="4">
        <f t="shared" si="33"/>
        <v>0</v>
      </c>
      <c r="N148" s="5">
        <f t="shared" si="34"/>
        <v>0</v>
      </c>
      <c r="O148" s="5">
        <f t="shared" si="35"/>
        <v>0</v>
      </c>
      <c r="P148" s="5">
        <f t="shared" si="36"/>
        <v>0</v>
      </c>
      <c r="Q148" s="5">
        <f t="shared" si="37"/>
        <v>0</v>
      </c>
      <c r="R148" s="4">
        <f t="shared" si="38"/>
        <v>0</v>
      </c>
      <c r="T148" s="5">
        <f>+'Silver '!D275</f>
        <v>0.29978</v>
      </c>
      <c r="V148" s="5">
        <f t="shared" si="39"/>
        <v>0.02876639830853054</v>
      </c>
      <c r="W148" s="4">
        <f t="shared" si="40"/>
        <v>0</v>
      </c>
      <c r="X148" s="4">
        <f t="shared" si="41"/>
        <v>0</v>
      </c>
      <c r="Y148" s="5">
        <f t="shared" si="42"/>
        <v>0</v>
      </c>
      <c r="Z148" s="5">
        <f t="shared" si="43"/>
        <v>0</v>
      </c>
      <c r="AA148" s="5">
        <f t="shared" si="44"/>
        <v>0</v>
      </c>
      <c r="AB148" s="4">
        <f t="shared" si="45"/>
        <v>0</v>
      </c>
      <c r="AC148" s="4">
        <f t="shared" si="46"/>
        <v>0</v>
      </c>
    </row>
    <row r="149" spans="1:29" ht="15.75">
      <c r="A149" s="2">
        <v>1617</v>
      </c>
      <c r="B149" s="4">
        <v>12.79</v>
      </c>
      <c r="I149" s="2">
        <v>7.5</v>
      </c>
      <c r="K149" s="5">
        <f t="shared" si="47"/>
        <v>0.10400910791249898</v>
      </c>
      <c r="L149" s="4">
        <f t="shared" si="32"/>
        <v>0</v>
      </c>
      <c r="M149" s="4">
        <f t="shared" si="33"/>
        <v>0</v>
      </c>
      <c r="N149" s="5">
        <f t="shared" si="34"/>
        <v>0</v>
      </c>
      <c r="O149" s="5">
        <f t="shared" si="35"/>
        <v>0</v>
      </c>
      <c r="P149" s="5">
        <f t="shared" si="36"/>
        <v>0</v>
      </c>
      <c r="Q149" s="5">
        <f t="shared" si="37"/>
        <v>0</v>
      </c>
      <c r="R149" s="4">
        <f t="shared" si="38"/>
        <v>13.392857142857142</v>
      </c>
      <c r="T149" s="5">
        <f>+'Silver '!D276</f>
        <v>0.28645</v>
      </c>
      <c r="V149" s="5">
        <f t="shared" si="39"/>
        <v>0.02979340896153533</v>
      </c>
      <c r="W149" s="4">
        <f t="shared" si="40"/>
        <v>0</v>
      </c>
      <c r="X149" s="4">
        <f t="shared" si="41"/>
        <v>0</v>
      </c>
      <c r="Y149" s="5">
        <f t="shared" si="42"/>
        <v>0</v>
      </c>
      <c r="Z149" s="5">
        <f t="shared" si="43"/>
        <v>0</v>
      </c>
      <c r="AA149" s="5">
        <f t="shared" si="44"/>
        <v>0</v>
      </c>
      <c r="AB149" s="4">
        <f t="shared" si="45"/>
        <v>0</v>
      </c>
      <c r="AC149" s="4">
        <f t="shared" si="46"/>
        <v>3.8363839285714283</v>
      </c>
    </row>
    <row r="150" spans="1:29" ht="15.75">
      <c r="A150" s="2">
        <v>1618</v>
      </c>
      <c r="B150" s="4">
        <v>13.71</v>
      </c>
      <c r="I150" s="2">
        <v>7.5</v>
      </c>
      <c r="K150" s="5">
        <f t="shared" si="47"/>
        <v>0.11149060746523543</v>
      </c>
      <c r="L150" s="4">
        <f t="shared" si="32"/>
        <v>0</v>
      </c>
      <c r="M150" s="4">
        <f t="shared" si="33"/>
        <v>0</v>
      </c>
      <c r="N150" s="5">
        <f t="shared" si="34"/>
        <v>0</v>
      </c>
      <c r="O150" s="5">
        <f t="shared" si="35"/>
        <v>0</v>
      </c>
      <c r="P150" s="5">
        <f t="shared" si="36"/>
        <v>0</v>
      </c>
      <c r="Q150" s="5">
        <f t="shared" si="37"/>
        <v>0</v>
      </c>
      <c r="R150" s="4">
        <f t="shared" si="38"/>
        <v>13.392857142857142</v>
      </c>
      <c r="T150" s="5">
        <f>+'Silver '!D277</f>
        <v>0.28645</v>
      </c>
      <c r="V150" s="5">
        <f t="shared" si="39"/>
        <v>0.031936484508416685</v>
      </c>
      <c r="W150" s="4">
        <f t="shared" si="40"/>
        <v>0</v>
      </c>
      <c r="X150" s="4">
        <f t="shared" si="41"/>
        <v>0</v>
      </c>
      <c r="Y150" s="5">
        <f t="shared" si="42"/>
        <v>0</v>
      </c>
      <c r="Z150" s="5">
        <f t="shared" si="43"/>
        <v>0</v>
      </c>
      <c r="AA150" s="5">
        <f t="shared" si="44"/>
        <v>0</v>
      </c>
      <c r="AB150" s="4">
        <f t="shared" si="45"/>
        <v>0</v>
      </c>
      <c r="AC150" s="4">
        <f t="shared" si="46"/>
        <v>3.8363839285714283</v>
      </c>
    </row>
    <row r="151" spans="1:29" ht="15.75">
      <c r="A151" s="2">
        <v>1619</v>
      </c>
      <c r="B151" s="4">
        <v>14.43</v>
      </c>
      <c r="I151" s="2">
        <v>8</v>
      </c>
      <c r="K151" s="5">
        <f t="shared" si="47"/>
        <v>0.11734569407172481</v>
      </c>
      <c r="L151" s="4">
        <f t="shared" si="32"/>
        <v>0</v>
      </c>
      <c r="M151" s="4">
        <f t="shared" si="33"/>
        <v>0</v>
      </c>
      <c r="N151" s="5">
        <f t="shared" si="34"/>
        <v>0</v>
      </c>
      <c r="O151" s="5">
        <f t="shared" si="35"/>
        <v>0</v>
      </c>
      <c r="P151" s="5">
        <f t="shared" si="36"/>
        <v>0</v>
      </c>
      <c r="Q151" s="5">
        <f t="shared" si="37"/>
        <v>0</v>
      </c>
      <c r="R151" s="4">
        <f t="shared" si="38"/>
        <v>14.285714285714285</v>
      </c>
      <c r="T151" s="5">
        <f>+'Silver '!D278</f>
        <v>0</v>
      </c>
      <c r="V151" s="5">
        <f t="shared" si="39"/>
        <v>0</v>
      </c>
      <c r="W151" s="4">
        <f t="shared" si="40"/>
        <v>0</v>
      </c>
      <c r="X151" s="4">
        <f t="shared" si="41"/>
        <v>0</v>
      </c>
      <c r="Y151" s="5">
        <f t="shared" si="42"/>
        <v>0</v>
      </c>
      <c r="Z151" s="5">
        <f t="shared" si="43"/>
        <v>0</v>
      </c>
      <c r="AA151" s="5">
        <f t="shared" si="44"/>
        <v>0</v>
      </c>
      <c r="AB151" s="4">
        <f t="shared" si="45"/>
        <v>0</v>
      </c>
      <c r="AC151" s="4">
        <f t="shared" si="46"/>
        <v>0</v>
      </c>
    </row>
    <row r="152" spans="1:29" ht="15.75">
      <c r="A152" s="2">
        <v>1620</v>
      </c>
      <c r="K152" s="5">
        <f t="shared" si="47"/>
        <v>0</v>
      </c>
      <c r="L152" s="4">
        <f t="shared" si="32"/>
        <v>0</v>
      </c>
      <c r="M152" s="4">
        <f t="shared" si="33"/>
        <v>0</v>
      </c>
      <c r="N152" s="5">
        <f t="shared" si="34"/>
        <v>0</v>
      </c>
      <c r="O152" s="5">
        <f t="shared" si="35"/>
        <v>0</v>
      </c>
      <c r="P152" s="5">
        <f t="shared" si="36"/>
        <v>0</v>
      </c>
      <c r="Q152" s="5">
        <f t="shared" si="37"/>
        <v>0</v>
      </c>
      <c r="R152" s="4">
        <f t="shared" si="38"/>
        <v>0</v>
      </c>
      <c r="T152" s="5">
        <f>+'Silver '!D279</f>
        <v>0</v>
      </c>
      <c r="V152" s="5">
        <f t="shared" si="39"/>
        <v>0</v>
      </c>
      <c r="W152" s="4">
        <f t="shared" si="40"/>
        <v>0</v>
      </c>
      <c r="X152" s="4">
        <f t="shared" si="41"/>
        <v>0</v>
      </c>
      <c r="Y152" s="5">
        <f t="shared" si="42"/>
        <v>0</v>
      </c>
      <c r="Z152" s="5">
        <f t="shared" si="43"/>
        <v>0</v>
      </c>
      <c r="AA152" s="5">
        <f t="shared" si="44"/>
        <v>0</v>
      </c>
      <c r="AB152" s="4">
        <f t="shared" si="45"/>
        <v>0</v>
      </c>
      <c r="AC152" s="4">
        <f t="shared" si="46"/>
        <v>0</v>
      </c>
    </row>
    <row r="153" spans="1:29" ht="15.75">
      <c r="A153" s="2">
        <v>1621</v>
      </c>
      <c r="B153" s="4">
        <v>23</v>
      </c>
      <c r="K153" s="5">
        <f t="shared" si="47"/>
        <v>0.187037488818411</v>
      </c>
      <c r="L153" s="4">
        <f t="shared" si="32"/>
        <v>0</v>
      </c>
      <c r="M153" s="4">
        <f t="shared" si="33"/>
        <v>0</v>
      </c>
      <c r="N153" s="5">
        <f t="shared" si="34"/>
        <v>0</v>
      </c>
      <c r="O153" s="5">
        <f t="shared" si="35"/>
        <v>0</v>
      </c>
      <c r="P153" s="5">
        <f t="shared" si="36"/>
        <v>0</v>
      </c>
      <c r="Q153" s="5">
        <f t="shared" si="37"/>
        <v>0</v>
      </c>
      <c r="R153" s="4">
        <f t="shared" si="38"/>
        <v>0</v>
      </c>
      <c r="T153" s="5">
        <f>+'Silver '!D280</f>
        <v>0</v>
      </c>
      <c r="V153" s="5">
        <f t="shared" si="39"/>
        <v>0</v>
      </c>
      <c r="W153" s="4">
        <f t="shared" si="40"/>
        <v>0</v>
      </c>
      <c r="X153" s="4">
        <f t="shared" si="41"/>
        <v>0</v>
      </c>
      <c r="Y153" s="5">
        <f t="shared" si="42"/>
        <v>0</v>
      </c>
      <c r="Z153" s="5">
        <f t="shared" si="43"/>
        <v>0</v>
      </c>
      <c r="AA153" s="5">
        <f t="shared" si="44"/>
        <v>0</v>
      </c>
      <c r="AB153" s="4">
        <f t="shared" si="45"/>
        <v>0</v>
      </c>
      <c r="AC153" s="4">
        <f t="shared" si="46"/>
        <v>0</v>
      </c>
    </row>
    <row r="154" spans="1:29" ht="15.75">
      <c r="A154" s="2">
        <v>1622</v>
      </c>
      <c r="B154" s="4">
        <v>38.01</v>
      </c>
      <c r="K154" s="5">
        <f t="shared" si="47"/>
        <v>0.30909978043425224</v>
      </c>
      <c r="L154" s="4">
        <f t="shared" si="32"/>
        <v>0</v>
      </c>
      <c r="M154" s="4">
        <f t="shared" si="33"/>
        <v>0</v>
      </c>
      <c r="N154" s="5">
        <f t="shared" si="34"/>
        <v>0</v>
      </c>
      <c r="O154" s="5">
        <f t="shared" si="35"/>
        <v>0</v>
      </c>
      <c r="P154" s="5">
        <f t="shared" si="36"/>
        <v>0</v>
      </c>
      <c r="Q154" s="5">
        <f t="shared" si="37"/>
        <v>0</v>
      </c>
      <c r="R154" s="4">
        <f t="shared" si="38"/>
        <v>0</v>
      </c>
      <c r="T154" s="5">
        <f>+'Silver '!D281</f>
        <v>0</v>
      </c>
      <c r="V154" s="5">
        <f t="shared" si="39"/>
        <v>0</v>
      </c>
      <c r="W154" s="4">
        <f t="shared" si="40"/>
        <v>0</v>
      </c>
      <c r="X154" s="4">
        <f t="shared" si="41"/>
        <v>0</v>
      </c>
      <c r="Y154" s="5">
        <f t="shared" si="42"/>
        <v>0</v>
      </c>
      <c r="Z154" s="5">
        <f t="shared" si="43"/>
        <v>0</v>
      </c>
      <c r="AA154" s="5">
        <f t="shared" si="44"/>
        <v>0</v>
      </c>
      <c r="AB154" s="4">
        <f t="shared" si="45"/>
        <v>0</v>
      </c>
      <c r="AC154" s="4">
        <f t="shared" si="46"/>
        <v>0</v>
      </c>
    </row>
    <row r="155" spans="1:29" ht="15.75">
      <c r="A155" s="2">
        <v>1623</v>
      </c>
      <c r="B155" s="4">
        <v>88.57</v>
      </c>
      <c r="K155" s="5">
        <f t="shared" si="47"/>
        <v>0.720256973245507</v>
      </c>
      <c r="L155" s="4">
        <f t="shared" si="32"/>
        <v>0</v>
      </c>
      <c r="M155" s="4">
        <f t="shared" si="33"/>
        <v>0</v>
      </c>
      <c r="N155" s="5">
        <f t="shared" si="34"/>
        <v>0</v>
      </c>
      <c r="O155" s="5">
        <f t="shared" si="35"/>
        <v>0</v>
      </c>
      <c r="P155" s="5">
        <f t="shared" si="36"/>
        <v>0</v>
      </c>
      <c r="Q155" s="5">
        <f t="shared" si="37"/>
        <v>0</v>
      </c>
      <c r="R155" s="4">
        <f t="shared" si="38"/>
        <v>0</v>
      </c>
      <c r="T155" s="5">
        <f>+'Silver '!D282</f>
        <v>0</v>
      </c>
      <c r="V155" s="5">
        <f t="shared" si="39"/>
        <v>0</v>
      </c>
      <c r="W155" s="4">
        <f t="shared" si="40"/>
        <v>0</v>
      </c>
      <c r="X155" s="4">
        <f t="shared" si="41"/>
        <v>0</v>
      </c>
      <c r="Y155" s="5">
        <f t="shared" si="42"/>
        <v>0</v>
      </c>
      <c r="Z155" s="5">
        <f t="shared" si="43"/>
        <v>0</v>
      </c>
      <c r="AA155" s="5">
        <f t="shared" si="44"/>
        <v>0</v>
      </c>
      <c r="AB155" s="4">
        <f t="shared" si="45"/>
        <v>0</v>
      </c>
      <c r="AC155" s="4">
        <f t="shared" si="46"/>
        <v>0</v>
      </c>
    </row>
    <row r="156" spans="1:29" ht="15.75">
      <c r="A156" s="2">
        <v>1624</v>
      </c>
      <c r="B156" s="4">
        <v>44.4</v>
      </c>
      <c r="K156" s="5">
        <f t="shared" si="47"/>
        <v>0.3610636740668456</v>
      </c>
      <c r="L156" s="4">
        <f t="shared" si="32"/>
        <v>0</v>
      </c>
      <c r="M156" s="4">
        <f t="shared" si="33"/>
        <v>0</v>
      </c>
      <c r="N156" s="5">
        <f t="shared" si="34"/>
        <v>0</v>
      </c>
      <c r="O156" s="5">
        <f t="shared" si="35"/>
        <v>0</v>
      </c>
      <c r="P156" s="5">
        <f t="shared" si="36"/>
        <v>0</v>
      </c>
      <c r="Q156" s="5">
        <f t="shared" si="37"/>
        <v>0</v>
      </c>
      <c r="R156" s="4">
        <f t="shared" si="38"/>
        <v>0</v>
      </c>
      <c r="T156" s="5">
        <f>+'Silver '!D283</f>
        <v>0.2852</v>
      </c>
      <c r="V156" s="5">
        <f t="shared" si="39"/>
        <v>0.10297535984386437</v>
      </c>
      <c r="W156" s="4">
        <f t="shared" si="40"/>
        <v>0</v>
      </c>
      <c r="X156" s="4">
        <f t="shared" si="41"/>
        <v>0</v>
      </c>
      <c r="Y156" s="5">
        <f t="shared" si="42"/>
        <v>0</v>
      </c>
      <c r="Z156" s="5">
        <f t="shared" si="43"/>
        <v>0</v>
      </c>
      <c r="AA156" s="5">
        <f t="shared" si="44"/>
        <v>0</v>
      </c>
      <c r="AB156" s="4">
        <f t="shared" si="45"/>
        <v>0</v>
      </c>
      <c r="AC156" s="4">
        <f t="shared" si="46"/>
        <v>0</v>
      </c>
    </row>
    <row r="157" spans="1:29" ht="15.75">
      <c r="A157" s="2">
        <v>1625</v>
      </c>
      <c r="K157" s="5">
        <f t="shared" si="47"/>
        <v>0</v>
      </c>
      <c r="L157" s="4">
        <f t="shared" si="32"/>
        <v>0</v>
      </c>
      <c r="M157" s="4">
        <f t="shared" si="33"/>
        <v>0</v>
      </c>
      <c r="N157" s="5">
        <f t="shared" si="34"/>
        <v>0</v>
      </c>
      <c r="O157" s="5">
        <f t="shared" si="35"/>
        <v>0</v>
      </c>
      <c r="P157" s="5">
        <f t="shared" si="36"/>
        <v>0</v>
      </c>
      <c r="Q157" s="5">
        <f t="shared" si="37"/>
        <v>0</v>
      </c>
      <c r="R157" s="4">
        <f t="shared" si="38"/>
        <v>0</v>
      </c>
      <c r="T157" s="5">
        <f>+'Silver '!D284</f>
        <v>0.2852</v>
      </c>
      <c r="V157" s="5">
        <f t="shared" si="39"/>
        <v>0</v>
      </c>
      <c r="W157" s="4">
        <f t="shared" si="40"/>
        <v>0</v>
      </c>
      <c r="X157" s="4">
        <f t="shared" si="41"/>
        <v>0</v>
      </c>
      <c r="Y157" s="5">
        <f t="shared" si="42"/>
        <v>0</v>
      </c>
      <c r="Z157" s="5">
        <f t="shared" si="43"/>
        <v>0</v>
      </c>
      <c r="AA157" s="5">
        <f t="shared" si="44"/>
        <v>0</v>
      </c>
      <c r="AB157" s="4">
        <f t="shared" si="45"/>
        <v>0</v>
      </c>
      <c r="AC157" s="4">
        <f t="shared" si="46"/>
        <v>0</v>
      </c>
    </row>
    <row r="158" spans="1:29" ht="15.75">
      <c r="A158" s="2">
        <v>1626</v>
      </c>
      <c r="B158" s="4">
        <v>21.18</v>
      </c>
      <c r="K158" s="5">
        <f t="shared" si="47"/>
        <v>0.17223713100756283</v>
      </c>
      <c r="L158" s="4">
        <f t="shared" si="32"/>
        <v>0</v>
      </c>
      <c r="M158" s="4">
        <f t="shared" si="33"/>
        <v>0</v>
      </c>
      <c r="N158" s="5">
        <f t="shared" si="34"/>
        <v>0</v>
      </c>
      <c r="O158" s="5">
        <f t="shared" si="35"/>
        <v>0</v>
      </c>
      <c r="P158" s="5">
        <f t="shared" si="36"/>
        <v>0</v>
      </c>
      <c r="Q158" s="5">
        <f t="shared" si="37"/>
        <v>0</v>
      </c>
      <c r="R158" s="4">
        <f t="shared" si="38"/>
        <v>0</v>
      </c>
      <c r="T158" s="5">
        <f>+'Silver '!D285</f>
        <v>0.279</v>
      </c>
      <c r="V158" s="5">
        <f t="shared" si="39"/>
        <v>0.04805415955111003</v>
      </c>
      <c r="W158" s="4">
        <f t="shared" si="40"/>
        <v>0</v>
      </c>
      <c r="X158" s="4">
        <f t="shared" si="41"/>
        <v>0</v>
      </c>
      <c r="Y158" s="5">
        <f t="shared" si="42"/>
        <v>0</v>
      </c>
      <c r="Z158" s="5">
        <f t="shared" si="43"/>
        <v>0</v>
      </c>
      <c r="AA158" s="5">
        <f t="shared" si="44"/>
        <v>0</v>
      </c>
      <c r="AB158" s="4">
        <f t="shared" si="45"/>
        <v>0</v>
      </c>
      <c r="AC158" s="4">
        <f t="shared" si="46"/>
        <v>0</v>
      </c>
    </row>
    <row r="159" spans="1:29" ht="15.75">
      <c r="A159" s="2">
        <v>1627</v>
      </c>
      <c r="B159" s="4">
        <v>20</v>
      </c>
      <c r="K159" s="5">
        <f t="shared" si="47"/>
        <v>0.16264129462470522</v>
      </c>
      <c r="L159" s="4">
        <f t="shared" si="32"/>
        <v>0</v>
      </c>
      <c r="M159" s="4">
        <f t="shared" si="33"/>
        <v>0</v>
      </c>
      <c r="N159" s="5">
        <f t="shared" si="34"/>
        <v>0</v>
      </c>
      <c r="O159" s="5">
        <f t="shared" si="35"/>
        <v>0</v>
      </c>
      <c r="P159" s="5">
        <f t="shared" si="36"/>
        <v>0</v>
      </c>
      <c r="Q159" s="5">
        <f t="shared" si="37"/>
        <v>0</v>
      </c>
      <c r="R159" s="4">
        <f t="shared" si="38"/>
        <v>0</v>
      </c>
      <c r="T159" s="5">
        <f>+'Silver '!D286</f>
        <v>0.279</v>
      </c>
      <c r="V159" s="5">
        <f t="shared" si="39"/>
        <v>0.04537692120029276</v>
      </c>
      <c r="W159" s="4">
        <f t="shared" si="40"/>
        <v>0</v>
      </c>
      <c r="X159" s="4">
        <f t="shared" si="41"/>
        <v>0</v>
      </c>
      <c r="Y159" s="5">
        <f t="shared" si="42"/>
        <v>0</v>
      </c>
      <c r="Z159" s="5">
        <f t="shared" si="43"/>
        <v>0</v>
      </c>
      <c r="AA159" s="5">
        <f t="shared" si="44"/>
        <v>0</v>
      </c>
      <c r="AB159" s="4">
        <f t="shared" si="45"/>
        <v>0</v>
      </c>
      <c r="AC159" s="4">
        <f t="shared" si="46"/>
        <v>0</v>
      </c>
    </row>
    <row r="160" spans="1:29" ht="15.75">
      <c r="A160" s="2">
        <v>1628</v>
      </c>
      <c r="B160" s="4">
        <v>16</v>
      </c>
      <c r="K160" s="5">
        <f t="shared" si="47"/>
        <v>0.13011303569976418</v>
      </c>
      <c r="L160" s="4">
        <f t="shared" si="32"/>
        <v>0</v>
      </c>
      <c r="M160" s="4">
        <f t="shared" si="33"/>
        <v>0</v>
      </c>
      <c r="N160" s="5">
        <f t="shared" si="34"/>
        <v>0</v>
      </c>
      <c r="O160" s="5">
        <f t="shared" si="35"/>
        <v>0</v>
      </c>
      <c r="P160" s="5">
        <f t="shared" si="36"/>
        <v>0</v>
      </c>
      <c r="Q160" s="5">
        <f t="shared" si="37"/>
        <v>0</v>
      </c>
      <c r="R160" s="4">
        <f t="shared" si="38"/>
        <v>0</v>
      </c>
      <c r="T160" s="5">
        <f>+'Silver '!D287</f>
        <v>0.28053</v>
      </c>
      <c r="V160" s="5">
        <f t="shared" si="39"/>
        <v>0.03650060990485485</v>
      </c>
      <c r="W160" s="4">
        <f t="shared" si="40"/>
        <v>0</v>
      </c>
      <c r="X160" s="4">
        <f t="shared" si="41"/>
        <v>0</v>
      </c>
      <c r="Y160" s="5">
        <f t="shared" si="42"/>
        <v>0</v>
      </c>
      <c r="Z160" s="5">
        <f t="shared" si="43"/>
        <v>0</v>
      </c>
      <c r="AA160" s="5">
        <f t="shared" si="44"/>
        <v>0</v>
      </c>
      <c r="AB160" s="4">
        <f t="shared" si="45"/>
        <v>0</v>
      </c>
      <c r="AC160" s="4">
        <f t="shared" si="46"/>
        <v>0</v>
      </c>
    </row>
    <row r="161" spans="1:29" ht="15.75">
      <c r="A161" s="2">
        <v>1629</v>
      </c>
      <c r="K161" s="5">
        <f t="shared" si="47"/>
        <v>0</v>
      </c>
      <c r="L161" s="4">
        <f t="shared" si="32"/>
        <v>0</v>
      </c>
      <c r="M161" s="4">
        <f t="shared" si="33"/>
        <v>0</v>
      </c>
      <c r="N161" s="5">
        <f t="shared" si="34"/>
        <v>0</v>
      </c>
      <c r="O161" s="5">
        <f t="shared" si="35"/>
        <v>0</v>
      </c>
      <c r="P161" s="5">
        <f t="shared" si="36"/>
        <v>0</v>
      </c>
      <c r="Q161" s="5">
        <f t="shared" si="37"/>
        <v>0</v>
      </c>
      <c r="R161" s="4">
        <f t="shared" si="38"/>
        <v>0</v>
      </c>
      <c r="T161" s="5">
        <f>+'Silver '!D288</f>
        <v>0.28053</v>
      </c>
      <c r="V161" s="5">
        <f t="shared" si="39"/>
        <v>0</v>
      </c>
      <c r="W161" s="4">
        <f t="shared" si="40"/>
        <v>0</v>
      </c>
      <c r="X161" s="4">
        <f t="shared" si="41"/>
        <v>0</v>
      </c>
      <c r="Y161" s="5">
        <f t="shared" si="42"/>
        <v>0</v>
      </c>
      <c r="Z161" s="5">
        <f t="shared" si="43"/>
        <v>0</v>
      </c>
      <c r="AA161" s="5">
        <f t="shared" si="44"/>
        <v>0</v>
      </c>
      <c r="AB161" s="4">
        <f t="shared" si="45"/>
        <v>0</v>
      </c>
      <c r="AC161" s="4">
        <f t="shared" si="46"/>
        <v>0</v>
      </c>
    </row>
    <row r="162" spans="1:29" ht="15.75">
      <c r="A162" s="2">
        <v>1630</v>
      </c>
      <c r="B162" s="4">
        <v>13.74</v>
      </c>
      <c r="I162" s="2">
        <v>9</v>
      </c>
      <c r="K162" s="5">
        <f t="shared" si="47"/>
        <v>0.11173456940717248</v>
      </c>
      <c r="L162" s="4">
        <f t="shared" si="32"/>
        <v>0</v>
      </c>
      <c r="M162" s="4">
        <f t="shared" si="33"/>
        <v>0</v>
      </c>
      <c r="N162" s="5">
        <f t="shared" si="34"/>
        <v>0</v>
      </c>
      <c r="O162" s="5">
        <f t="shared" si="35"/>
        <v>0</v>
      </c>
      <c r="P162" s="5">
        <f t="shared" si="36"/>
        <v>0</v>
      </c>
      <c r="Q162" s="5">
        <f t="shared" si="37"/>
        <v>0</v>
      </c>
      <c r="R162" s="4">
        <f t="shared" si="38"/>
        <v>16.07142857142857</v>
      </c>
      <c r="T162" s="5">
        <f>+'Silver '!D289</f>
        <v>0.28053</v>
      </c>
      <c r="V162" s="5">
        <f t="shared" si="39"/>
        <v>0.0313448987557941</v>
      </c>
      <c r="W162" s="4">
        <f t="shared" si="40"/>
        <v>0</v>
      </c>
      <c r="X162" s="4">
        <f t="shared" si="41"/>
        <v>0</v>
      </c>
      <c r="Y162" s="5">
        <f t="shared" si="42"/>
        <v>0</v>
      </c>
      <c r="Z162" s="5">
        <f t="shared" si="43"/>
        <v>0</v>
      </c>
      <c r="AA162" s="5">
        <f t="shared" si="44"/>
        <v>0</v>
      </c>
      <c r="AB162" s="4">
        <f t="shared" si="45"/>
        <v>0</v>
      </c>
      <c r="AC162" s="4">
        <f t="shared" si="46"/>
        <v>4.508517857142857</v>
      </c>
    </row>
    <row r="163" spans="1:29" ht="15.75">
      <c r="A163" s="2">
        <v>1631</v>
      </c>
      <c r="B163" s="4">
        <v>13.16</v>
      </c>
      <c r="I163" s="2">
        <v>9</v>
      </c>
      <c r="K163" s="5">
        <f t="shared" si="47"/>
        <v>0.10701797186305603</v>
      </c>
      <c r="L163" s="4">
        <f t="shared" si="32"/>
        <v>0</v>
      </c>
      <c r="M163" s="4">
        <f t="shared" si="33"/>
        <v>0</v>
      </c>
      <c r="N163" s="5">
        <f t="shared" si="34"/>
        <v>0</v>
      </c>
      <c r="O163" s="5">
        <f t="shared" si="35"/>
        <v>0</v>
      </c>
      <c r="P163" s="5">
        <f t="shared" si="36"/>
        <v>0</v>
      </c>
      <c r="Q163" s="5">
        <f t="shared" si="37"/>
        <v>0</v>
      </c>
      <c r="R163" s="4">
        <f t="shared" si="38"/>
        <v>16.07142857142857</v>
      </c>
      <c r="T163" s="5">
        <f>+'Silver '!D290</f>
        <v>0.28053</v>
      </c>
      <c r="V163" s="5">
        <f t="shared" si="39"/>
        <v>0.03002175164674311</v>
      </c>
      <c r="W163" s="4">
        <f t="shared" si="40"/>
        <v>0</v>
      </c>
      <c r="X163" s="4">
        <f t="shared" si="41"/>
        <v>0</v>
      </c>
      <c r="Y163" s="5">
        <f t="shared" si="42"/>
        <v>0</v>
      </c>
      <c r="Z163" s="5">
        <f t="shared" si="43"/>
        <v>0</v>
      </c>
      <c r="AA163" s="5">
        <f t="shared" si="44"/>
        <v>0</v>
      </c>
      <c r="AB163" s="4">
        <f t="shared" si="45"/>
        <v>0</v>
      </c>
      <c r="AC163" s="4">
        <f t="shared" si="46"/>
        <v>4.508517857142857</v>
      </c>
    </row>
    <row r="164" spans="1:29" ht="15.75">
      <c r="A164" s="2">
        <v>1632</v>
      </c>
      <c r="B164" s="4">
        <v>12</v>
      </c>
      <c r="E164" s="2">
        <v>90</v>
      </c>
      <c r="F164" s="2">
        <v>180</v>
      </c>
      <c r="I164" s="2">
        <v>9</v>
      </c>
      <c r="K164" s="5">
        <f t="shared" si="47"/>
        <v>0.09758477677482313</v>
      </c>
      <c r="L164" s="4">
        <f t="shared" si="32"/>
        <v>0</v>
      </c>
      <c r="M164" s="4">
        <f t="shared" si="33"/>
        <v>0</v>
      </c>
      <c r="N164" s="5">
        <f t="shared" si="34"/>
        <v>0.035629453681710214</v>
      </c>
      <c r="O164" s="5">
        <f t="shared" si="35"/>
        <v>0.07125890736342043</v>
      </c>
      <c r="P164" s="5">
        <f t="shared" si="36"/>
        <v>0</v>
      </c>
      <c r="Q164" s="5">
        <f t="shared" si="37"/>
        <v>0</v>
      </c>
      <c r="R164" s="4">
        <f t="shared" si="38"/>
        <v>16.07142857142857</v>
      </c>
      <c r="T164" s="5">
        <f>+'Silver '!D291</f>
        <v>0.28053</v>
      </c>
      <c r="V164" s="5">
        <f t="shared" si="39"/>
        <v>0.027375457428641135</v>
      </c>
      <c r="W164" s="4">
        <f t="shared" si="40"/>
        <v>0</v>
      </c>
      <c r="X164" s="4">
        <f t="shared" si="41"/>
        <v>0</v>
      </c>
      <c r="Y164" s="5">
        <f t="shared" si="42"/>
        <v>0.009995130641330166</v>
      </c>
      <c r="Z164" s="5">
        <f t="shared" si="43"/>
        <v>0.01999026128266033</v>
      </c>
      <c r="AA164" s="5">
        <f t="shared" si="44"/>
        <v>0</v>
      </c>
      <c r="AB164" s="4">
        <f t="shared" si="45"/>
        <v>0</v>
      </c>
      <c r="AC164" s="4">
        <f t="shared" si="46"/>
        <v>4.508517857142857</v>
      </c>
    </row>
    <row r="165" spans="1:29" ht="15.75">
      <c r="A165" s="2">
        <v>1633</v>
      </c>
      <c r="B165" s="4">
        <v>11.13</v>
      </c>
      <c r="C165" s="4">
        <v>30</v>
      </c>
      <c r="I165" s="2">
        <v>8</v>
      </c>
      <c r="K165" s="5">
        <f t="shared" si="47"/>
        <v>0.09050988045864845</v>
      </c>
      <c r="L165" s="4">
        <f t="shared" si="32"/>
        <v>53.57142857142857</v>
      </c>
      <c r="M165" s="4">
        <f t="shared" si="33"/>
        <v>0</v>
      </c>
      <c r="N165" s="5">
        <f t="shared" si="34"/>
        <v>0</v>
      </c>
      <c r="O165" s="5">
        <f t="shared" si="35"/>
        <v>0</v>
      </c>
      <c r="P165" s="5">
        <f t="shared" si="36"/>
        <v>0</v>
      </c>
      <c r="Q165" s="5">
        <f t="shared" si="37"/>
        <v>0</v>
      </c>
      <c r="R165" s="4">
        <f t="shared" si="38"/>
        <v>14.285714285714285</v>
      </c>
      <c r="T165" s="5">
        <f>+'Silver '!D292</f>
        <v>0.28053</v>
      </c>
      <c r="V165" s="5">
        <f t="shared" si="39"/>
        <v>0.02539073676506465</v>
      </c>
      <c r="W165" s="4">
        <f t="shared" si="40"/>
        <v>15.028392857142856</v>
      </c>
      <c r="X165" s="4">
        <f t="shared" si="41"/>
        <v>0</v>
      </c>
      <c r="Y165" s="5">
        <f t="shared" si="42"/>
        <v>0</v>
      </c>
      <c r="Z165" s="5">
        <f t="shared" si="43"/>
        <v>0</v>
      </c>
      <c r="AA165" s="5">
        <f t="shared" si="44"/>
        <v>0</v>
      </c>
      <c r="AB165" s="4">
        <f t="shared" si="45"/>
        <v>0</v>
      </c>
      <c r="AC165" s="4">
        <f t="shared" si="46"/>
        <v>4.007571428571429</v>
      </c>
    </row>
    <row r="166" spans="1:29" ht="15.75">
      <c r="A166" s="2">
        <v>1634</v>
      </c>
      <c r="B166" s="4">
        <v>15.33</v>
      </c>
      <c r="D166" s="2">
        <v>15</v>
      </c>
      <c r="E166" s="2">
        <v>93.8</v>
      </c>
      <c r="F166" s="2">
        <v>180</v>
      </c>
      <c r="K166" s="5">
        <f t="shared" si="47"/>
        <v>0.12466455232983654</v>
      </c>
      <c r="L166" s="4">
        <f t="shared" si="32"/>
        <v>0</v>
      </c>
      <c r="M166" s="4">
        <f t="shared" si="33"/>
        <v>26.785714285714285</v>
      </c>
      <c r="N166" s="5">
        <f t="shared" si="34"/>
        <v>0.03713380839271575</v>
      </c>
      <c r="O166" s="5">
        <f t="shared" si="35"/>
        <v>0.07125890736342043</v>
      </c>
      <c r="P166" s="5">
        <f t="shared" si="36"/>
        <v>0</v>
      </c>
      <c r="Q166" s="5">
        <f t="shared" si="37"/>
        <v>0</v>
      </c>
      <c r="R166" s="4">
        <f t="shared" si="38"/>
        <v>0</v>
      </c>
      <c r="T166" s="5">
        <f>+'Silver '!D293</f>
        <v>0.28053</v>
      </c>
      <c r="V166" s="5">
        <f t="shared" si="39"/>
        <v>0.034972146865089045</v>
      </c>
      <c r="W166" s="4">
        <f t="shared" si="40"/>
        <v>0</v>
      </c>
      <c r="X166" s="4">
        <f t="shared" si="41"/>
        <v>7.514196428571428</v>
      </c>
      <c r="Y166" s="5">
        <f t="shared" si="42"/>
        <v>0.01041714726840855</v>
      </c>
      <c r="Z166" s="5">
        <f t="shared" si="43"/>
        <v>0.01999026128266033</v>
      </c>
      <c r="AA166" s="5">
        <f t="shared" si="44"/>
        <v>0</v>
      </c>
      <c r="AB166" s="4">
        <f t="shared" si="45"/>
        <v>0</v>
      </c>
      <c r="AC166" s="4">
        <f t="shared" si="46"/>
        <v>0</v>
      </c>
    </row>
    <row r="167" spans="1:29" ht="15.75">
      <c r="A167" s="2">
        <v>1635</v>
      </c>
      <c r="B167" s="4">
        <v>15</v>
      </c>
      <c r="E167" s="2">
        <v>91.9</v>
      </c>
      <c r="F167" s="2">
        <v>196</v>
      </c>
      <c r="G167" s="2">
        <v>135</v>
      </c>
      <c r="K167" s="5">
        <f t="shared" si="47"/>
        <v>0.1219809709685289</v>
      </c>
      <c r="L167" s="4">
        <f t="shared" si="32"/>
        <v>0</v>
      </c>
      <c r="M167" s="4">
        <f t="shared" si="33"/>
        <v>0</v>
      </c>
      <c r="N167" s="5">
        <f t="shared" si="34"/>
        <v>0.03638163103721299</v>
      </c>
      <c r="O167" s="5">
        <f t="shared" si="35"/>
        <v>0.07759303246239113</v>
      </c>
      <c r="P167" s="5">
        <f t="shared" si="36"/>
        <v>0.05344418052256532</v>
      </c>
      <c r="Q167" s="5">
        <f t="shared" si="37"/>
        <v>0</v>
      </c>
      <c r="R167" s="4">
        <f t="shared" si="38"/>
        <v>0</v>
      </c>
      <c r="T167" s="5">
        <f>+'Silver '!D294</f>
        <v>0.279</v>
      </c>
      <c r="V167" s="5">
        <f t="shared" si="39"/>
        <v>0.03403269090021957</v>
      </c>
      <c r="W167" s="4">
        <f t="shared" si="40"/>
        <v>0</v>
      </c>
      <c r="X167" s="4">
        <f t="shared" si="41"/>
        <v>0</v>
      </c>
      <c r="Y167" s="5">
        <f t="shared" si="42"/>
        <v>0.010150475059382425</v>
      </c>
      <c r="Z167" s="5">
        <f t="shared" si="43"/>
        <v>0.021648456057007128</v>
      </c>
      <c r="AA167" s="5">
        <f t="shared" si="44"/>
        <v>0.014910926365795725</v>
      </c>
      <c r="AB167" s="4">
        <f t="shared" si="45"/>
        <v>0</v>
      </c>
      <c r="AC167" s="4">
        <f t="shared" si="46"/>
        <v>0</v>
      </c>
    </row>
    <row r="168" spans="1:29" ht="15.75">
      <c r="A168" s="2">
        <v>1636</v>
      </c>
      <c r="B168" s="4">
        <v>12.6</v>
      </c>
      <c r="C168" s="4">
        <v>24</v>
      </c>
      <c r="E168" s="2">
        <v>92.1</v>
      </c>
      <c r="F168" s="2">
        <v>172.2</v>
      </c>
      <c r="I168" s="2">
        <v>8.3</v>
      </c>
      <c r="K168" s="5">
        <f t="shared" si="47"/>
        <v>0.10246401561356429</v>
      </c>
      <c r="L168" s="4">
        <f t="shared" si="32"/>
        <v>42.857142857142854</v>
      </c>
      <c r="M168" s="4">
        <f t="shared" si="33"/>
        <v>0</v>
      </c>
      <c r="N168" s="5">
        <f t="shared" si="34"/>
        <v>0.036460807600950114</v>
      </c>
      <c r="O168" s="5">
        <f t="shared" si="35"/>
        <v>0.06817102137767221</v>
      </c>
      <c r="P168" s="5">
        <f t="shared" si="36"/>
        <v>0</v>
      </c>
      <c r="Q168" s="5">
        <f t="shared" si="37"/>
        <v>0</v>
      </c>
      <c r="R168" s="4">
        <f t="shared" si="38"/>
        <v>14.821428571428571</v>
      </c>
      <c r="T168" s="5">
        <f>+'Silver '!D295</f>
        <v>0.276</v>
      </c>
      <c r="V168" s="5">
        <f t="shared" si="39"/>
        <v>0.028280068309343747</v>
      </c>
      <c r="W168" s="4">
        <f t="shared" si="40"/>
        <v>11.82857142857143</v>
      </c>
      <c r="X168" s="4">
        <f t="shared" si="41"/>
        <v>0</v>
      </c>
      <c r="Y168" s="5">
        <f t="shared" si="42"/>
        <v>0.010063182897862233</v>
      </c>
      <c r="Z168" s="5">
        <f t="shared" si="43"/>
        <v>0.01881520190023753</v>
      </c>
      <c r="AA168" s="5">
        <f t="shared" si="44"/>
        <v>0</v>
      </c>
      <c r="AB168" s="4">
        <f t="shared" si="45"/>
        <v>0</v>
      </c>
      <c r="AC168" s="4">
        <f t="shared" si="46"/>
        <v>4.090714285714286</v>
      </c>
    </row>
    <row r="169" spans="1:29" ht="15.75">
      <c r="A169" s="2">
        <v>1637</v>
      </c>
      <c r="B169" s="4">
        <v>15</v>
      </c>
      <c r="C169" s="4">
        <v>36</v>
      </c>
      <c r="D169" s="2">
        <v>120</v>
      </c>
      <c r="E169" s="2">
        <v>90</v>
      </c>
      <c r="G169" s="2">
        <v>120</v>
      </c>
      <c r="K169" s="5">
        <f t="shared" si="47"/>
        <v>0.1219809709685289</v>
      </c>
      <c r="L169" s="4">
        <f t="shared" si="32"/>
        <v>64.28571428571428</v>
      </c>
      <c r="M169" s="4">
        <f t="shared" si="33"/>
        <v>214.28571428571428</v>
      </c>
      <c r="N169" s="5">
        <f t="shared" si="34"/>
        <v>0.035629453681710214</v>
      </c>
      <c r="O169" s="5">
        <f t="shared" si="35"/>
        <v>0</v>
      </c>
      <c r="P169" s="5">
        <f t="shared" si="36"/>
        <v>0.047505938242280284</v>
      </c>
      <c r="Q169" s="5">
        <f t="shared" si="37"/>
        <v>0</v>
      </c>
      <c r="R169" s="4">
        <f t="shared" si="38"/>
        <v>0</v>
      </c>
      <c r="T169" s="5">
        <f>+'Silver '!D296</f>
        <v>0.276</v>
      </c>
      <c r="V169" s="5">
        <f t="shared" si="39"/>
        <v>0.03366674798731398</v>
      </c>
      <c r="W169" s="4">
        <f t="shared" si="40"/>
        <v>17.742857142857144</v>
      </c>
      <c r="X169" s="4">
        <f t="shared" si="41"/>
        <v>59.142857142857146</v>
      </c>
      <c r="Y169" s="5">
        <f t="shared" si="42"/>
        <v>0.00983372921615202</v>
      </c>
      <c r="Z169" s="5">
        <f t="shared" si="43"/>
        <v>0</v>
      </c>
      <c r="AA169" s="5">
        <f t="shared" si="44"/>
        <v>0.013111638954869359</v>
      </c>
      <c r="AB169" s="4">
        <f t="shared" si="45"/>
        <v>0</v>
      </c>
      <c r="AC169" s="4">
        <f t="shared" si="46"/>
        <v>0</v>
      </c>
    </row>
    <row r="170" spans="1:29" ht="15.75">
      <c r="A170" s="2">
        <v>1638</v>
      </c>
      <c r="B170" s="4">
        <v>18</v>
      </c>
      <c r="E170" s="2">
        <v>90</v>
      </c>
      <c r="F170" s="2">
        <v>180</v>
      </c>
      <c r="G170" s="2">
        <v>120</v>
      </c>
      <c r="I170" s="2">
        <v>8</v>
      </c>
      <c r="K170" s="5">
        <f t="shared" si="47"/>
        <v>0.1463771651622347</v>
      </c>
      <c r="L170" s="4">
        <f t="shared" si="32"/>
        <v>0</v>
      </c>
      <c r="M170" s="4">
        <f t="shared" si="33"/>
        <v>0</v>
      </c>
      <c r="N170" s="5">
        <f t="shared" si="34"/>
        <v>0.035629453681710214</v>
      </c>
      <c r="O170" s="5">
        <f t="shared" si="35"/>
        <v>0.07125890736342043</v>
      </c>
      <c r="P170" s="5">
        <f t="shared" si="36"/>
        <v>0.047505938242280284</v>
      </c>
      <c r="Q170" s="5">
        <f t="shared" si="37"/>
        <v>0</v>
      </c>
      <c r="R170" s="4">
        <f t="shared" si="38"/>
        <v>14.285714285714285</v>
      </c>
      <c r="T170" s="5">
        <f>+'Silver '!D297</f>
        <v>0.276</v>
      </c>
      <c r="V170" s="5">
        <f t="shared" si="39"/>
        <v>0.04040009758477678</v>
      </c>
      <c r="W170" s="4">
        <f t="shared" si="40"/>
        <v>0</v>
      </c>
      <c r="X170" s="4">
        <f t="shared" si="41"/>
        <v>0</v>
      </c>
      <c r="Y170" s="5">
        <f t="shared" si="42"/>
        <v>0.00983372921615202</v>
      </c>
      <c r="Z170" s="5">
        <f t="shared" si="43"/>
        <v>0.01966745843230404</v>
      </c>
      <c r="AA170" s="5">
        <f t="shared" si="44"/>
        <v>0.013111638954869359</v>
      </c>
      <c r="AB170" s="4">
        <f t="shared" si="45"/>
        <v>0</v>
      </c>
      <c r="AC170" s="4">
        <f t="shared" si="46"/>
        <v>3.942857142857143</v>
      </c>
    </row>
    <row r="171" spans="1:29" ht="15.75">
      <c r="A171" s="2">
        <v>1639</v>
      </c>
      <c r="B171" s="4">
        <v>19</v>
      </c>
      <c r="I171" s="2">
        <v>9</v>
      </c>
      <c r="K171" s="5">
        <f t="shared" si="47"/>
        <v>0.15450922989346996</v>
      </c>
      <c r="L171" s="4">
        <f t="shared" si="32"/>
        <v>0</v>
      </c>
      <c r="M171" s="4">
        <f t="shared" si="33"/>
        <v>0</v>
      </c>
      <c r="N171" s="5">
        <f t="shared" si="34"/>
        <v>0</v>
      </c>
      <c r="O171" s="5">
        <f t="shared" si="35"/>
        <v>0</v>
      </c>
      <c r="P171" s="5">
        <f t="shared" si="36"/>
        <v>0</v>
      </c>
      <c r="Q171" s="5">
        <f t="shared" si="37"/>
        <v>0</v>
      </c>
      <c r="R171" s="4">
        <f t="shared" si="38"/>
        <v>16.07142857142857</v>
      </c>
      <c r="T171" s="5">
        <f>+'Silver '!D298</f>
        <v>0.276</v>
      </c>
      <c r="V171" s="5">
        <f t="shared" si="39"/>
        <v>0.04264454745059771</v>
      </c>
      <c r="W171" s="4">
        <f t="shared" si="40"/>
        <v>0</v>
      </c>
      <c r="X171" s="4">
        <f t="shared" si="41"/>
        <v>0</v>
      </c>
      <c r="Y171" s="5">
        <f t="shared" si="42"/>
        <v>0</v>
      </c>
      <c r="Z171" s="5">
        <f t="shared" si="43"/>
        <v>0</v>
      </c>
      <c r="AA171" s="5">
        <f t="shared" si="44"/>
        <v>0</v>
      </c>
      <c r="AB171" s="4">
        <f t="shared" si="45"/>
        <v>0</v>
      </c>
      <c r="AC171" s="4">
        <f t="shared" si="46"/>
        <v>4.435714285714286</v>
      </c>
    </row>
    <row r="172" spans="1:29" ht="15.75">
      <c r="A172" s="2">
        <v>1640</v>
      </c>
      <c r="B172" s="4">
        <v>14.82</v>
      </c>
      <c r="E172" s="2">
        <v>90</v>
      </c>
      <c r="F172" s="2">
        <v>192</v>
      </c>
      <c r="G172" s="2">
        <v>120</v>
      </c>
      <c r="I172" s="2">
        <v>9</v>
      </c>
      <c r="K172" s="5">
        <f t="shared" si="47"/>
        <v>0.12051719931690656</v>
      </c>
      <c r="L172" s="4">
        <f t="shared" si="32"/>
        <v>0</v>
      </c>
      <c r="M172" s="4">
        <f t="shared" si="33"/>
        <v>0</v>
      </c>
      <c r="N172" s="5">
        <f t="shared" si="34"/>
        <v>0.035629453681710214</v>
      </c>
      <c r="O172" s="5">
        <f t="shared" si="35"/>
        <v>0.07600950118764846</v>
      </c>
      <c r="P172" s="5">
        <f t="shared" si="36"/>
        <v>0.047505938242280284</v>
      </c>
      <c r="Q172" s="5">
        <f t="shared" si="37"/>
        <v>0</v>
      </c>
      <c r="R172" s="4">
        <f t="shared" si="38"/>
        <v>16.07142857142857</v>
      </c>
      <c r="T172" s="5">
        <f>+'Silver '!D299</f>
        <v>0.276</v>
      </c>
      <c r="V172" s="5">
        <f t="shared" si="39"/>
        <v>0.03326274701146621</v>
      </c>
      <c r="W172" s="4">
        <f t="shared" si="40"/>
        <v>0</v>
      </c>
      <c r="X172" s="4">
        <f t="shared" si="41"/>
        <v>0</v>
      </c>
      <c r="Y172" s="5">
        <f t="shared" si="42"/>
        <v>0.00983372921615202</v>
      </c>
      <c r="Z172" s="5">
        <f t="shared" si="43"/>
        <v>0.020978622327790977</v>
      </c>
      <c r="AA172" s="5">
        <f t="shared" si="44"/>
        <v>0.013111638954869359</v>
      </c>
      <c r="AB172" s="4">
        <f t="shared" si="45"/>
        <v>0</v>
      </c>
      <c r="AC172" s="4">
        <f t="shared" si="46"/>
        <v>4.435714285714286</v>
      </c>
    </row>
    <row r="173" spans="1:29" ht="15.75">
      <c r="A173" s="2">
        <v>1641</v>
      </c>
      <c r="B173" s="4">
        <v>16</v>
      </c>
      <c r="C173" s="4">
        <v>34</v>
      </c>
      <c r="D173" s="2">
        <v>62.5</v>
      </c>
      <c r="E173" s="2">
        <v>90</v>
      </c>
      <c r="F173" s="2">
        <v>196.5</v>
      </c>
      <c r="G173" s="2">
        <v>112.5</v>
      </c>
      <c r="I173" s="2">
        <v>9</v>
      </c>
      <c r="K173" s="5">
        <f t="shared" si="47"/>
        <v>0.13011303569976418</v>
      </c>
      <c r="L173" s="4">
        <f t="shared" si="32"/>
        <v>60.71428571428571</v>
      </c>
      <c r="M173" s="4">
        <f t="shared" si="33"/>
        <v>111.60714285714285</v>
      </c>
      <c r="N173" s="5">
        <f t="shared" si="34"/>
        <v>0.035629453681710214</v>
      </c>
      <c r="O173" s="5">
        <f t="shared" si="35"/>
        <v>0.07779097387173396</v>
      </c>
      <c r="P173" s="5">
        <f t="shared" si="36"/>
        <v>0.04453681710213777</v>
      </c>
      <c r="Q173" s="5">
        <f t="shared" si="37"/>
        <v>0</v>
      </c>
      <c r="R173" s="4">
        <f t="shared" si="38"/>
        <v>16.07142857142857</v>
      </c>
      <c r="T173" s="5">
        <f>+'Silver '!D300</f>
        <v>0.276</v>
      </c>
      <c r="V173" s="5">
        <f t="shared" si="39"/>
        <v>0.035911197853134916</v>
      </c>
      <c r="W173" s="4">
        <f t="shared" si="40"/>
        <v>16.757142857142856</v>
      </c>
      <c r="X173" s="4">
        <f t="shared" si="41"/>
        <v>30.803571428571427</v>
      </c>
      <c r="Y173" s="5">
        <f t="shared" si="42"/>
        <v>0.00983372921615202</v>
      </c>
      <c r="Z173" s="5">
        <f t="shared" si="43"/>
        <v>0.021470308788598576</v>
      </c>
      <c r="AA173" s="5">
        <f t="shared" si="44"/>
        <v>0.012292161520190026</v>
      </c>
      <c r="AB173" s="4">
        <f t="shared" si="45"/>
        <v>0</v>
      </c>
      <c r="AC173" s="4">
        <f t="shared" si="46"/>
        <v>4.435714285714286</v>
      </c>
    </row>
    <row r="174" spans="1:29" ht="15.75">
      <c r="A174" s="2">
        <v>1642</v>
      </c>
      <c r="B174" s="4">
        <v>16</v>
      </c>
      <c r="D174" s="2">
        <v>90</v>
      </c>
      <c r="E174" s="2">
        <v>90</v>
      </c>
      <c r="F174" s="2">
        <v>195</v>
      </c>
      <c r="I174" s="2">
        <v>9</v>
      </c>
      <c r="K174" s="5">
        <f t="shared" si="47"/>
        <v>0.13011303569976418</v>
      </c>
      <c r="L174" s="4">
        <f t="shared" si="32"/>
        <v>0</v>
      </c>
      <c r="M174" s="4">
        <f t="shared" si="33"/>
        <v>160.7142857142857</v>
      </c>
      <c r="N174" s="5">
        <f t="shared" si="34"/>
        <v>0.035629453681710214</v>
      </c>
      <c r="O174" s="5">
        <f t="shared" si="35"/>
        <v>0.07719714964370546</v>
      </c>
      <c r="P174" s="5">
        <f t="shared" si="36"/>
        <v>0</v>
      </c>
      <c r="Q174" s="5">
        <f t="shared" si="37"/>
        <v>0</v>
      </c>
      <c r="R174" s="4">
        <f t="shared" si="38"/>
        <v>16.07142857142857</v>
      </c>
      <c r="T174" s="5">
        <f>+'Silver '!D301</f>
        <v>0.276</v>
      </c>
      <c r="V174" s="5">
        <f t="shared" si="39"/>
        <v>0.035911197853134916</v>
      </c>
      <c r="W174" s="4">
        <f t="shared" si="40"/>
        <v>0</v>
      </c>
      <c r="X174" s="4">
        <f t="shared" si="41"/>
        <v>44.357142857142854</v>
      </c>
      <c r="Y174" s="5">
        <f t="shared" si="42"/>
        <v>0.00983372921615202</v>
      </c>
      <c r="Z174" s="5">
        <f t="shared" si="43"/>
        <v>0.02130641330166271</v>
      </c>
      <c r="AA174" s="5">
        <f t="shared" si="44"/>
        <v>0</v>
      </c>
      <c r="AB174" s="4">
        <f t="shared" si="45"/>
        <v>0</v>
      </c>
      <c r="AC174" s="4">
        <f t="shared" si="46"/>
        <v>4.435714285714286</v>
      </c>
    </row>
    <row r="175" spans="1:29" ht="15.75">
      <c r="A175" s="2">
        <v>1643</v>
      </c>
      <c r="B175" s="4">
        <v>15.74</v>
      </c>
      <c r="D175" s="2">
        <v>80</v>
      </c>
      <c r="E175" s="2">
        <v>94.2</v>
      </c>
      <c r="F175" s="2">
        <v>180</v>
      </c>
      <c r="I175" s="2">
        <v>9</v>
      </c>
      <c r="K175" s="5">
        <f t="shared" si="47"/>
        <v>0.12799869886964302</v>
      </c>
      <c r="L175" s="4">
        <f t="shared" si="32"/>
        <v>0</v>
      </c>
      <c r="M175" s="4">
        <f t="shared" si="33"/>
        <v>142.85714285714283</v>
      </c>
      <c r="N175" s="5">
        <f t="shared" si="34"/>
        <v>0.03729216152019003</v>
      </c>
      <c r="O175" s="5">
        <f t="shared" si="35"/>
        <v>0.07125890736342043</v>
      </c>
      <c r="P175" s="5">
        <f t="shared" si="36"/>
        <v>0</v>
      </c>
      <c r="Q175" s="5">
        <f t="shared" si="37"/>
        <v>0</v>
      </c>
      <c r="R175" s="4">
        <f t="shared" si="38"/>
        <v>16.07142857142857</v>
      </c>
      <c r="T175" s="5">
        <f>+'Silver '!D302</f>
        <v>0.276</v>
      </c>
      <c r="V175" s="5">
        <f t="shared" si="39"/>
        <v>0.035327640888021476</v>
      </c>
      <c r="W175" s="4">
        <f t="shared" si="40"/>
        <v>0</v>
      </c>
      <c r="X175" s="4">
        <f t="shared" si="41"/>
        <v>39.42857142857142</v>
      </c>
      <c r="Y175" s="5">
        <f t="shared" si="42"/>
        <v>0.010292636579572448</v>
      </c>
      <c r="Z175" s="5">
        <f t="shared" si="43"/>
        <v>0.01966745843230404</v>
      </c>
      <c r="AA175" s="5">
        <f t="shared" si="44"/>
        <v>0</v>
      </c>
      <c r="AB175" s="4">
        <f t="shared" si="45"/>
        <v>0</v>
      </c>
      <c r="AC175" s="4">
        <f t="shared" si="46"/>
        <v>4.435714285714286</v>
      </c>
    </row>
    <row r="176" spans="1:29" ht="15.75">
      <c r="A176" s="2">
        <v>1644</v>
      </c>
      <c r="B176" s="4">
        <v>16.59</v>
      </c>
      <c r="D176" s="2">
        <v>192.5</v>
      </c>
      <c r="E176" s="2">
        <v>75</v>
      </c>
      <c r="F176" s="2">
        <v>187.5</v>
      </c>
      <c r="I176" s="2">
        <v>9</v>
      </c>
      <c r="K176" s="5">
        <f t="shared" si="47"/>
        <v>0.13491095389119298</v>
      </c>
      <c r="L176" s="4">
        <f t="shared" si="32"/>
        <v>0</v>
      </c>
      <c r="M176" s="4">
        <f t="shared" si="33"/>
        <v>343.74999999999994</v>
      </c>
      <c r="N176" s="5">
        <f t="shared" si="34"/>
        <v>0.029691211401425176</v>
      </c>
      <c r="O176" s="5">
        <f t="shared" si="35"/>
        <v>0.07422802850356294</v>
      </c>
      <c r="P176" s="5">
        <f t="shared" si="36"/>
        <v>0</v>
      </c>
      <c r="Q176" s="5">
        <f t="shared" si="37"/>
        <v>0</v>
      </c>
      <c r="R176" s="4">
        <f t="shared" si="38"/>
        <v>16.07142857142857</v>
      </c>
      <c r="T176" s="5">
        <f>+'Silver '!D303</f>
        <v>0.276</v>
      </c>
      <c r="V176" s="5">
        <f t="shared" si="39"/>
        <v>0.03723542327396927</v>
      </c>
      <c r="W176" s="4">
        <f t="shared" si="40"/>
        <v>0</v>
      </c>
      <c r="X176" s="4">
        <f t="shared" si="41"/>
        <v>94.87499999999999</v>
      </c>
      <c r="Y176" s="5">
        <f t="shared" si="42"/>
        <v>0.00819477434679335</v>
      </c>
      <c r="Z176" s="5">
        <f t="shared" si="43"/>
        <v>0.020486935866983375</v>
      </c>
      <c r="AA176" s="5">
        <f t="shared" si="44"/>
        <v>0</v>
      </c>
      <c r="AB176" s="4">
        <f t="shared" si="45"/>
        <v>0</v>
      </c>
      <c r="AC176" s="4">
        <f t="shared" si="46"/>
        <v>4.435714285714286</v>
      </c>
    </row>
    <row r="177" spans="1:29" ht="15.75">
      <c r="A177" s="2">
        <v>1645</v>
      </c>
      <c r="B177" s="4">
        <v>15.78</v>
      </c>
      <c r="D177" s="2">
        <v>384.6</v>
      </c>
      <c r="E177" s="2">
        <v>112.5</v>
      </c>
      <c r="F177" s="2">
        <v>210</v>
      </c>
      <c r="K177" s="5">
        <f t="shared" si="47"/>
        <v>0.1283239814588924</v>
      </c>
      <c r="L177" s="4">
        <f t="shared" si="32"/>
        <v>0</v>
      </c>
      <c r="M177" s="4">
        <f t="shared" si="33"/>
        <v>686.7857142857142</v>
      </c>
      <c r="N177" s="5">
        <f t="shared" si="34"/>
        <v>0.04453681710213777</v>
      </c>
      <c r="O177" s="5">
        <f t="shared" si="35"/>
        <v>0.0831353919239905</v>
      </c>
      <c r="P177" s="5">
        <f t="shared" si="36"/>
        <v>0</v>
      </c>
      <c r="Q177" s="5">
        <f t="shared" si="37"/>
        <v>0</v>
      </c>
      <c r="R177" s="4">
        <f t="shared" si="38"/>
        <v>0</v>
      </c>
      <c r="T177" s="5">
        <f>+'Silver '!D304</f>
        <v>0.276</v>
      </c>
      <c r="V177" s="5">
        <f t="shared" si="39"/>
        <v>0.0354174188826543</v>
      </c>
      <c r="W177" s="4">
        <f t="shared" si="40"/>
        <v>0</v>
      </c>
      <c r="X177" s="4">
        <f t="shared" si="41"/>
        <v>189.55285714285714</v>
      </c>
      <c r="Y177" s="5">
        <f t="shared" si="42"/>
        <v>0.012292161520190026</v>
      </c>
      <c r="Z177" s="5">
        <f t="shared" si="43"/>
        <v>0.02294536817102138</v>
      </c>
      <c r="AA177" s="5">
        <f t="shared" si="44"/>
        <v>0</v>
      </c>
      <c r="AB177" s="4">
        <f t="shared" si="45"/>
        <v>0</v>
      </c>
      <c r="AC177" s="4">
        <f t="shared" si="46"/>
        <v>0</v>
      </c>
    </row>
    <row r="178" spans="1:29" ht="15.75">
      <c r="A178" s="2">
        <v>1646</v>
      </c>
      <c r="B178" s="4">
        <v>14.43</v>
      </c>
      <c r="C178" s="4">
        <v>30</v>
      </c>
      <c r="G178" s="2">
        <v>112.5</v>
      </c>
      <c r="I178" s="2">
        <v>9</v>
      </c>
      <c r="K178" s="5">
        <f t="shared" si="47"/>
        <v>0.11734569407172481</v>
      </c>
      <c r="L178" s="4">
        <f t="shared" si="32"/>
        <v>53.57142857142857</v>
      </c>
      <c r="M178" s="4">
        <f t="shared" si="33"/>
        <v>0</v>
      </c>
      <c r="N178" s="5">
        <f t="shared" si="34"/>
        <v>0</v>
      </c>
      <c r="O178" s="5">
        <f t="shared" si="35"/>
        <v>0</v>
      </c>
      <c r="P178" s="5">
        <f t="shared" si="36"/>
        <v>0.04453681710213777</v>
      </c>
      <c r="Q178" s="5">
        <f t="shared" si="37"/>
        <v>0</v>
      </c>
      <c r="R178" s="4">
        <f t="shared" si="38"/>
        <v>16.07142857142857</v>
      </c>
      <c r="T178" s="5">
        <f>+'Silver '!D305</f>
        <v>0.276</v>
      </c>
      <c r="V178" s="5">
        <f t="shared" si="39"/>
        <v>0.03238741156379605</v>
      </c>
      <c r="W178" s="4">
        <f t="shared" si="40"/>
        <v>14.785714285714286</v>
      </c>
      <c r="X178" s="4">
        <f t="shared" si="41"/>
        <v>0</v>
      </c>
      <c r="Y178" s="5">
        <f t="shared" si="42"/>
        <v>0</v>
      </c>
      <c r="Z178" s="5">
        <f t="shared" si="43"/>
        <v>0</v>
      </c>
      <c r="AA178" s="5">
        <f t="shared" si="44"/>
        <v>0.012292161520190026</v>
      </c>
      <c r="AB178" s="4">
        <f t="shared" si="45"/>
        <v>0</v>
      </c>
      <c r="AC178" s="4">
        <f t="shared" si="46"/>
        <v>4.435714285714286</v>
      </c>
    </row>
    <row r="179" spans="1:29" ht="15.75">
      <c r="A179" s="2">
        <v>1647</v>
      </c>
      <c r="B179" s="4">
        <v>13.74</v>
      </c>
      <c r="D179" s="2">
        <v>319.2</v>
      </c>
      <c r="E179" s="2">
        <v>75</v>
      </c>
      <c r="G179" s="2">
        <v>150</v>
      </c>
      <c r="I179" s="2">
        <v>8</v>
      </c>
      <c r="K179" s="5">
        <f t="shared" si="47"/>
        <v>0.11173456940717248</v>
      </c>
      <c r="L179" s="4">
        <f t="shared" si="32"/>
        <v>0</v>
      </c>
      <c r="M179" s="4">
        <f t="shared" si="33"/>
        <v>569.9999999999999</v>
      </c>
      <c r="N179" s="5">
        <f t="shared" si="34"/>
        <v>0.029691211401425176</v>
      </c>
      <c r="O179" s="5">
        <f t="shared" si="35"/>
        <v>0</v>
      </c>
      <c r="P179" s="5">
        <f t="shared" si="36"/>
        <v>0.05938242280285035</v>
      </c>
      <c r="Q179" s="5">
        <f t="shared" si="37"/>
        <v>0</v>
      </c>
      <c r="R179" s="4">
        <f t="shared" si="38"/>
        <v>14.285714285714285</v>
      </c>
      <c r="T179" s="5">
        <f>+'Silver '!D306</f>
        <v>0.276</v>
      </c>
      <c r="V179" s="5">
        <f t="shared" si="39"/>
        <v>0.030838741156379607</v>
      </c>
      <c r="W179" s="4">
        <f t="shared" si="40"/>
        <v>0</v>
      </c>
      <c r="X179" s="4">
        <f t="shared" si="41"/>
        <v>157.32</v>
      </c>
      <c r="Y179" s="5">
        <f t="shared" si="42"/>
        <v>0.00819477434679335</v>
      </c>
      <c r="Z179" s="5">
        <f t="shared" si="43"/>
        <v>0</v>
      </c>
      <c r="AA179" s="5">
        <f t="shared" si="44"/>
        <v>0.0163895486935867</v>
      </c>
      <c r="AB179" s="4">
        <f t="shared" si="45"/>
        <v>0</v>
      </c>
      <c r="AC179" s="4">
        <f t="shared" si="46"/>
        <v>3.942857142857143</v>
      </c>
    </row>
    <row r="180" spans="1:29" ht="15.75">
      <c r="A180" s="2">
        <v>1648</v>
      </c>
      <c r="B180" s="4">
        <v>13.95</v>
      </c>
      <c r="C180" s="4">
        <v>30</v>
      </c>
      <c r="F180" s="2">
        <v>180</v>
      </c>
      <c r="I180" s="2">
        <v>8</v>
      </c>
      <c r="K180" s="5">
        <f t="shared" si="47"/>
        <v>0.11344230300073188</v>
      </c>
      <c r="L180" s="4">
        <f t="shared" si="32"/>
        <v>53.57142857142857</v>
      </c>
      <c r="M180" s="4">
        <f t="shared" si="33"/>
        <v>0</v>
      </c>
      <c r="N180" s="5">
        <f t="shared" si="34"/>
        <v>0</v>
      </c>
      <c r="O180" s="5">
        <f t="shared" si="35"/>
        <v>0.07125890736342043</v>
      </c>
      <c r="P180" s="5">
        <f t="shared" si="36"/>
        <v>0</v>
      </c>
      <c r="Q180" s="5">
        <f t="shared" si="37"/>
        <v>0</v>
      </c>
      <c r="R180" s="4">
        <f t="shared" si="38"/>
        <v>14.285714285714285</v>
      </c>
      <c r="T180" s="5">
        <f>+'Silver '!D307</f>
        <v>0.276</v>
      </c>
      <c r="V180" s="5">
        <f t="shared" si="39"/>
        <v>0.031310075628202004</v>
      </c>
      <c r="W180" s="4">
        <f t="shared" si="40"/>
        <v>14.785714285714286</v>
      </c>
      <c r="X180" s="4">
        <f t="shared" si="41"/>
        <v>0</v>
      </c>
      <c r="Y180" s="5">
        <f t="shared" si="42"/>
        <v>0</v>
      </c>
      <c r="Z180" s="5">
        <f t="shared" si="43"/>
        <v>0.01966745843230404</v>
      </c>
      <c r="AA180" s="5">
        <f t="shared" si="44"/>
        <v>0</v>
      </c>
      <c r="AB180" s="4">
        <f t="shared" si="45"/>
        <v>0</v>
      </c>
      <c r="AC180" s="4">
        <f t="shared" si="46"/>
        <v>3.942857142857143</v>
      </c>
    </row>
    <row r="181" spans="1:29" ht="15.75">
      <c r="A181" s="2">
        <v>1649</v>
      </c>
      <c r="B181" s="4">
        <v>13.81</v>
      </c>
      <c r="C181" s="4">
        <v>30</v>
      </c>
      <c r="F181" s="2">
        <v>187.5</v>
      </c>
      <c r="H181" s="2">
        <v>135</v>
      </c>
      <c r="I181" s="2">
        <v>8</v>
      </c>
      <c r="K181" s="5">
        <f t="shared" si="47"/>
        <v>0.11230381393835895</v>
      </c>
      <c r="L181" s="4">
        <f t="shared" si="32"/>
        <v>53.57142857142857</v>
      </c>
      <c r="M181" s="4">
        <f t="shared" si="33"/>
        <v>0</v>
      </c>
      <c r="N181" s="5">
        <f t="shared" si="34"/>
        <v>0</v>
      </c>
      <c r="O181" s="5">
        <f t="shared" si="35"/>
        <v>0.07422802850356294</v>
      </c>
      <c r="P181" s="5">
        <f t="shared" si="36"/>
        <v>0</v>
      </c>
      <c r="Q181" s="5">
        <f t="shared" si="37"/>
        <v>0.05344418052256532</v>
      </c>
      <c r="R181" s="4">
        <f t="shared" si="38"/>
        <v>14.285714285714285</v>
      </c>
      <c r="T181" s="5">
        <f>+'Silver '!D308</f>
        <v>0.276</v>
      </c>
      <c r="V181" s="5">
        <f t="shared" si="39"/>
        <v>0.030995852646987072</v>
      </c>
      <c r="W181" s="4">
        <f t="shared" si="40"/>
        <v>14.785714285714286</v>
      </c>
      <c r="X181" s="4">
        <f t="shared" si="41"/>
        <v>0</v>
      </c>
      <c r="Y181" s="5">
        <f t="shared" si="42"/>
        <v>0</v>
      </c>
      <c r="Z181" s="5">
        <f t="shared" si="43"/>
        <v>0.020486935866983375</v>
      </c>
      <c r="AA181" s="5">
        <f t="shared" si="44"/>
        <v>0</v>
      </c>
      <c r="AB181" s="4">
        <f t="shared" si="45"/>
        <v>0.014750593824228029</v>
      </c>
      <c r="AC181" s="4">
        <f t="shared" si="46"/>
        <v>3.942857142857143</v>
      </c>
    </row>
    <row r="182" spans="1:29" ht="15.75">
      <c r="A182" s="2">
        <v>1650</v>
      </c>
      <c r="B182" s="4">
        <v>14.51</v>
      </c>
      <c r="E182" s="2">
        <v>79.8</v>
      </c>
      <c r="F182" s="2">
        <v>202.5</v>
      </c>
      <c r="G182" s="2">
        <v>104.6</v>
      </c>
      <c r="H182" s="2">
        <v>107</v>
      </c>
      <c r="I182" s="2">
        <v>9</v>
      </c>
      <c r="K182" s="5">
        <f t="shared" si="47"/>
        <v>0.11799625925022363</v>
      </c>
      <c r="L182" s="4">
        <f t="shared" si="32"/>
        <v>0</v>
      </c>
      <c r="M182" s="4">
        <f t="shared" si="33"/>
        <v>0</v>
      </c>
      <c r="N182" s="5">
        <f t="shared" si="34"/>
        <v>0.031591448931116387</v>
      </c>
      <c r="O182" s="5">
        <f t="shared" si="35"/>
        <v>0.08016627078384798</v>
      </c>
      <c r="P182" s="5">
        <f t="shared" si="36"/>
        <v>0.04140934283452098</v>
      </c>
      <c r="Q182" s="5">
        <f t="shared" si="37"/>
        <v>0.042359461599366585</v>
      </c>
      <c r="R182" s="4">
        <f t="shared" si="38"/>
        <v>16.07142857142857</v>
      </c>
      <c r="T182" s="5">
        <f>+'Silver '!D309</f>
        <v>0.27307</v>
      </c>
      <c r="V182" s="5">
        <f t="shared" si="39"/>
        <v>0.03222123851345856</v>
      </c>
      <c r="W182" s="4">
        <f t="shared" si="40"/>
        <v>0</v>
      </c>
      <c r="X182" s="4">
        <f t="shared" si="41"/>
        <v>0</v>
      </c>
      <c r="Y182" s="5">
        <f t="shared" si="42"/>
        <v>0.008626676959619951</v>
      </c>
      <c r="Z182" s="5">
        <f t="shared" si="43"/>
        <v>0.021891003562945367</v>
      </c>
      <c r="AA182" s="5">
        <f t="shared" si="44"/>
        <v>0.011307649247822644</v>
      </c>
      <c r="AB182" s="4">
        <f t="shared" si="45"/>
        <v>0.011567098178939033</v>
      </c>
      <c r="AC182" s="4">
        <f t="shared" si="46"/>
        <v>4.388624999999999</v>
      </c>
    </row>
    <row r="183" spans="1:29" ht="15.75">
      <c r="A183" s="2">
        <v>1651</v>
      </c>
      <c r="B183" s="4">
        <v>16</v>
      </c>
      <c r="C183" s="4">
        <v>30</v>
      </c>
      <c r="E183" s="2">
        <v>99</v>
      </c>
      <c r="F183" s="2">
        <v>179.5</v>
      </c>
      <c r="G183" s="2">
        <v>114.3</v>
      </c>
      <c r="H183" s="2">
        <v>111</v>
      </c>
      <c r="I183" s="2">
        <v>9</v>
      </c>
      <c r="K183" s="5">
        <f t="shared" si="47"/>
        <v>0.13011303569976418</v>
      </c>
      <c r="L183" s="4">
        <f t="shared" si="32"/>
        <v>53.57142857142857</v>
      </c>
      <c r="M183" s="4">
        <f t="shared" si="33"/>
        <v>0</v>
      </c>
      <c r="N183" s="5">
        <f t="shared" si="34"/>
        <v>0.039192399049881234</v>
      </c>
      <c r="O183" s="5">
        <f t="shared" si="35"/>
        <v>0.0710609659540776</v>
      </c>
      <c r="P183" s="5">
        <f t="shared" si="36"/>
        <v>0.04524940617577197</v>
      </c>
      <c r="Q183" s="5">
        <f t="shared" si="37"/>
        <v>0.043942992874109264</v>
      </c>
      <c r="R183" s="4">
        <f t="shared" si="38"/>
        <v>16.07142857142857</v>
      </c>
      <c r="T183" s="5">
        <f>+'Silver '!D310</f>
        <v>0.27307</v>
      </c>
      <c r="V183" s="5">
        <f t="shared" si="39"/>
        <v>0.035529966658534605</v>
      </c>
      <c r="W183" s="4">
        <f t="shared" si="40"/>
        <v>14.628749999999998</v>
      </c>
      <c r="X183" s="4">
        <f t="shared" si="41"/>
        <v>0</v>
      </c>
      <c r="Y183" s="5">
        <f t="shared" si="42"/>
        <v>0.010702268408551067</v>
      </c>
      <c r="Z183" s="5">
        <f t="shared" si="43"/>
        <v>0.01940461797307997</v>
      </c>
      <c r="AA183" s="5">
        <f t="shared" si="44"/>
        <v>0.012356255344418051</v>
      </c>
      <c r="AB183" s="4">
        <f t="shared" si="45"/>
        <v>0.011999513064133016</v>
      </c>
      <c r="AC183" s="4">
        <f t="shared" si="46"/>
        <v>4.388624999999999</v>
      </c>
    </row>
    <row r="184" spans="1:29" ht="15.75">
      <c r="A184" s="2">
        <v>1652</v>
      </c>
      <c r="B184" s="4">
        <v>13.94</v>
      </c>
      <c r="C184" s="4">
        <v>35.5</v>
      </c>
      <c r="E184" s="2">
        <v>112</v>
      </c>
      <c r="F184" s="2">
        <v>185.7</v>
      </c>
      <c r="G184" s="2">
        <v>101</v>
      </c>
      <c r="H184" s="2">
        <v>126</v>
      </c>
      <c r="I184" s="2">
        <v>9</v>
      </c>
      <c r="K184" s="5">
        <f t="shared" si="47"/>
        <v>0.11336098235341953</v>
      </c>
      <c r="L184" s="4">
        <f t="shared" si="32"/>
        <v>63.39285714285714</v>
      </c>
      <c r="M184" s="4">
        <f t="shared" si="33"/>
        <v>0</v>
      </c>
      <c r="N184" s="5">
        <f t="shared" si="34"/>
        <v>0.04433887569279493</v>
      </c>
      <c r="O184" s="5">
        <f t="shared" si="35"/>
        <v>0.07351543942992873</v>
      </c>
      <c r="P184" s="5">
        <f t="shared" si="36"/>
        <v>0.03998416468725257</v>
      </c>
      <c r="Q184" s="5">
        <f t="shared" si="37"/>
        <v>0.0498812351543943</v>
      </c>
      <c r="R184" s="4">
        <f t="shared" si="38"/>
        <v>16.07142857142857</v>
      </c>
      <c r="T184" s="5">
        <f>+'Silver '!D311</f>
        <v>0.27307</v>
      </c>
      <c r="V184" s="5">
        <f t="shared" si="39"/>
        <v>0.030955483451248267</v>
      </c>
      <c r="W184" s="4">
        <f t="shared" si="40"/>
        <v>17.310687499999997</v>
      </c>
      <c r="X184" s="4">
        <f t="shared" si="41"/>
        <v>0</v>
      </c>
      <c r="Y184" s="5">
        <f t="shared" si="42"/>
        <v>0.012107616785431511</v>
      </c>
      <c r="Z184" s="5">
        <f t="shared" si="43"/>
        <v>0.020074861045130638</v>
      </c>
      <c r="AA184" s="5">
        <f t="shared" si="44"/>
        <v>0.010918475851148059</v>
      </c>
      <c r="AB184" s="4">
        <f t="shared" si="45"/>
        <v>0.01362106888361045</v>
      </c>
      <c r="AC184" s="4">
        <f t="shared" si="46"/>
        <v>4.388624999999999</v>
      </c>
    </row>
    <row r="185" spans="1:29" ht="15.75">
      <c r="A185" s="2">
        <v>1653</v>
      </c>
      <c r="B185" s="4">
        <v>12.94</v>
      </c>
      <c r="E185" s="2">
        <v>97.2</v>
      </c>
      <c r="F185" s="2">
        <v>180</v>
      </c>
      <c r="G185" s="2">
        <v>97.5</v>
      </c>
      <c r="K185" s="5">
        <f t="shared" si="47"/>
        <v>0.10522891762218427</v>
      </c>
      <c r="L185" s="4">
        <f t="shared" si="32"/>
        <v>0</v>
      </c>
      <c r="M185" s="4">
        <f t="shared" si="33"/>
        <v>0</v>
      </c>
      <c r="N185" s="5">
        <f t="shared" si="34"/>
        <v>0.03847980997624703</v>
      </c>
      <c r="O185" s="5">
        <f t="shared" si="35"/>
        <v>0.07125890736342043</v>
      </c>
      <c r="P185" s="5">
        <f t="shared" si="36"/>
        <v>0.03859857482185273</v>
      </c>
      <c r="Q185" s="5">
        <f t="shared" si="37"/>
        <v>0</v>
      </c>
      <c r="R185" s="4">
        <f t="shared" si="38"/>
        <v>0</v>
      </c>
      <c r="T185" s="5">
        <f>+'Silver '!D312</f>
        <v>0.27307</v>
      </c>
      <c r="V185" s="5">
        <f t="shared" si="39"/>
        <v>0.028734860535089855</v>
      </c>
      <c r="W185" s="4">
        <f t="shared" si="40"/>
        <v>0</v>
      </c>
      <c r="X185" s="4">
        <f t="shared" si="41"/>
        <v>0</v>
      </c>
      <c r="Y185" s="5">
        <f t="shared" si="42"/>
        <v>0.010507681710213776</v>
      </c>
      <c r="Z185" s="5">
        <f t="shared" si="43"/>
        <v>0.019458669833729215</v>
      </c>
      <c r="AA185" s="5">
        <f t="shared" si="44"/>
        <v>0.010540112826603323</v>
      </c>
      <c r="AB185" s="4">
        <f t="shared" si="45"/>
        <v>0</v>
      </c>
      <c r="AC185" s="4">
        <f t="shared" si="46"/>
        <v>0</v>
      </c>
    </row>
    <row r="186" spans="1:29" ht="15.75">
      <c r="A186" s="2">
        <v>1654</v>
      </c>
      <c r="B186" s="4">
        <v>14.29</v>
      </c>
      <c r="F186" s="2">
        <v>180</v>
      </c>
      <c r="G186" s="2">
        <v>90</v>
      </c>
      <c r="K186" s="5">
        <f t="shared" si="47"/>
        <v>0.11620720500935187</v>
      </c>
      <c r="L186" s="4">
        <f t="shared" si="32"/>
        <v>0</v>
      </c>
      <c r="M186" s="4">
        <f t="shared" si="33"/>
        <v>0</v>
      </c>
      <c r="N186" s="5">
        <f t="shared" si="34"/>
        <v>0</v>
      </c>
      <c r="O186" s="5">
        <f t="shared" si="35"/>
        <v>0.07125890736342043</v>
      </c>
      <c r="P186" s="5">
        <f t="shared" si="36"/>
        <v>0.035629453681710214</v>
      </c>
      <c r="Q186" s="5">
        <f t="shared" si="37"/>
        <v>0</v>
      </c>
      <c r="R186" s="4">
        <f t="shared" si="38"/>
        <v>0</v>
      </c>
      <c r="T186" s="5">
        <f>+'Silver '!D313</f>
        <v>0.27307</v>
      </c>
      <c r="V186" s="5">
        <f t="shared" si="39"/>
        <v>0.03173270147190371</v>
      </c>
      <c r="W186" s="4">
        <f t="shared" si="40"/>
        <v>0</v>
      </c>
      <c r="X186" s="4">
        <f t="shared" si="41"/>
        <v>0</v>
      </c>
      <c r="Y186" s="5">
        <f t="shared" si="42"/>
        <v>0</v>
      </c>
      <c r="Z186" s="5">
        <f t="shared" si="43"/>
        <v>0.019458669833729215</v>
      </c>
      <c r="AA186" s="5">
        <f t="shared" si="44"/>
        <v>0.009729334916864608</v>
      </c>
      <c r="AB186" s="4">
        <f t="shared" si="45"/>
        <v>0</v>
      </c>
      <c r="AC186" s="4">
        <f t="shared" si="46"/>
        <v>0</v>
      </c>
    </row>
    <row r="187" spans="1:29" ht="15.75">
      <c r="A187" s="2">
        <v>1655</v>
      </c>
      <c r="B187" s="4">
        <v>17.69</v>
      </c>
      <c r="E187" s="2">
        <v>90</v>
      </c>
      <c r="K187" s="5">
        <f t="shared" si="47"/>
        <v>0.14385622509555177</v>
      </c>
      <c r="L187" s="4">
        <f t="shared" si="32"/>
        <v>0</v>
      </c>
      <c r="M187" s="4">
        <f t="shared" si="33"/>
        <v>0</v>
      </c>
      <c r="N187" s="5">
        <f t="shared" si="34"/>
        <v>0.035629453681710214</v>
      </c>
      <c r="O187" s="5">
        <f t="shared" si="35"/>
        <v>0</v>
      </c>
      <c r="P187" s="5">
        <f t="shared" si="36"/>
        <v>0</v>
      </c>
      <c r="Q187" s="5">
        <f t="shared" si="37"/>
        <v>0</v>
      </c>
      <c r="R187" s="4">
        <f t="shared" si="38"/>
        <v>0</v>
      </c>
      <c r="T187" s="5">
        <f>+'Silver '!D314</f>
        <v>0.27307</v>
      </c>
      <c r="V187" s="5">
        <f t="shared" si="39"/>
        <v>0.03928281938684232</v>
      </c>
      <c r="W187" s="4">
        <f t="shared" si="40"/>
        <v>0</v>
      </c>
      <c r="X187" s="4">
        <f t="shared" si="41"/>
        <v>0</v>
      </c>
      <c r="Y187" s="5">
        <f t="shared" si="42"/>
        <v>0.009729334916864608</v>
      </c>
      <c r="Z187" s="5">
        <f t="shared" si="43"/>
        <v>0</v>
      </c>
      <c r="AA187" s="5">
        <f t="shared" si="44"/>
        <v>0</v>
      </c>
      <c r="AB187" s="4">
        <f t="shared" si="45"/>
        <v>0</v>
      </c>
      <c r="AC187" s="4">
        <f t="shared" si="46"/>
        <v>0</v>
      </c>
    </row>
    <row r="188" spans="1:29" ht="15.75">
      <c r="A188" s="2">
        <v>1656</v>
      </c>
      <c r="B188" s="4">
        <v>15.65</v>
      </c>
      <c r="E188" s="2">
        <v>90.4</v>
      </c>
      <c r="F188" s="2">
        <v>165</v>
      </c>
      <c r="I188" s="2">
        <v>8</v>
      </c>
      <c r="K188" s="5">
        <f t="shared" si="47"/>
        <v>0.12726681304383183</v>
      </c>
      <c r="L188" s="4">
        <f t="shared" si="32"/>
        <v>0</v>
      </c>
      <c r="M188" s="4">
        <f t="shared" si="33"/>
        <v>0</v>
      </c>
      <c r="N188" s="5">
        <f t="shared" si="34"/>
        <v>0.03578780680918448</v>
      </c>
      <c r="O188" s="5">
        <f t="shared" si="35"/>
        <v>0.06532066508313539</v>
      </c>
      <c r="P188" s="5">
        <f t="shared" si="36"/>
        <v>0</v>
      </c>
      <c r="Q188" s="5">
        <f t="shared" si="37"/>
        <v>0</v>
      </c>
      <c r="R188" s="4">
        <f t="shared" si="38"/>
        <v>14.285714285714285</v>
      </c>
      <c r="T188" s="5">
        <f>+'Silver '!D315</f>
        <v>0.27307</v>
      </c>
      <c r="V188" s="5">
        <f t="shared" si="39"/>
        <v>0.03475274863787916</v>
      </c>
      <c r="W188" s="4">
        <f t="shared" si="40"/>
        <v>0</v>
      </c>
      <c r="X188" s="4">
        <f t="shared" si="41"/>
        <v>0</v>
      </c>
      <c r="Y188" s="5">
        <f t="shared" si="42"/>
        <v>0.009772576405384006</v>
      </c>
      <c r="Z188" s="5">
        <f t="shared" si="43"/>
        <v>0.017837114014251778</v>
      </c>
      <c r="AA188" s="5">
        <f t="shared" si="44"/>
        <v>0</v>
      </c>
      <c r="AB188" s="4">
        <f t="shared" si="45"/>
        <v>0</v>
      </c>
      <c r="AC188" s="4">
        <f t="shared" si="46"/>
        <v>3.9009999999999994</v>
      </c>
    </row>
    <row r="189" spans="1:29" ht="15.75">
      <c r="A189" s="2">
        <v>1657</v>
      </c>
      <c r="B189" s="4">
        <v>15.31</v>
      </c>
      <c r="E189" s="2">
        <v>90</v>
      </c>
      <c r="F189" s="2">
        <v>180</v>
      </c>
      <c r="I189" s="2">
        <v>8</v>
      </c>
      <c r="K189" s="5">
        <f t="shared" si="47"/>
        <v>0.12450191103521184</v>
      </c>
      <c r="L189" s="4">
        <f t="shared" si="32"/>
        <v>0</v>
      </c>
      <c r="M189" s="4">
        <f t="shared" si="33"/>
        <v>0</v>
      </c>
      <c r="N189" s="5">
        <f t="shared" si="34"/>
        <v>0.035629453681710214</v>
      </c>
      <c r="O189" s="5">
        <f t="shared" si="35"/>
        <v>0.07125890736342043</v>
      </c>
      <c r="P189" s="5">
        <f t="shared" si="36"/>
        <v>0</v>
      </c>
      <c r="Q189" s="5">
        <f t="shared" si="37"/>
        <v>0</v>
      </c>
      <c r="R189" s="4">
        <f t="shared" si="38"/>
        <v>14.285714285714285</v>
      </c>
      <c r="T189" s="5">
        <f>+'Silver '!D316</f>
        <v>0.276</v>
      </c>
      <c r="V189" s="5">
        <f t="shared" si="39"/>
        <v>0.03436252744571847</v>
      </c>
      <c r="W189" s="4">
        <f t="shared" si="40"/>
        <v>0</v>
      </c>
      <c r="X189" s="4">
        <f t="shared" si="41"/>
        <v>0</v>
      </c>
      <c r="Y189" s="5">
        <f t="shared" si="42"/>
        <v>0.00983372921615202</v>
      </c>
      <c r="Z189" s="5">
        <f t="shared" si="43"/>
        <v>0.01966745843230404</v>
      </c>
      <c r="AA189" s="5">
        <f t="shared" si="44"/>
        <v>0</v>
      </c>
      <c r="AB189" s="4">
        <f t="shared" si="45"/>
        <v>0</v>
      </c>
      <c r="AC189" s="4">
        <f t="shared" si="46"/>
        <v>3.942857142857143</v>
      </c>
    </row>
    <row r="190" spans="1:29" ht="15.75">
      <c r="A190" s="2">
        <v>1658</v>
      </c>
      <c r="B190" s="4">
        <v>13.92</v>
      </c>
      <c r="C190" s="4">
        <v>30</v>
      </c>
      <c r="I190" s="2">
        <v>8</v>
      </c>
      <c r="K190" s="5">
        <f t="shared" si="47"/>
        <v>0.11319834105879482</v>
      </c>
      <c r="L190" s="4">
        <f t="shared" si="32"/>
        <v>53.57142857142857</v>
      </c>
      <c r="M190" s="4">
        <f t="shared" si="33"/>
        <v>0</v>
      </c>
      <c r="N190" s="5">
        <f t="shared" si="34"/>
        <v>0</v>
      </c>
      <c r="O190" s="5">
        <f t="shared" si="35"/>
        <v>0</v>
      </c>
      <c r="P190" s="5">
        <f t="shared" si="36"/>
        <v>0</v>
      </c>
      <c r="Q190" s="5">
        <f t="shared" si="37"/>
        <v>0</v>
      </c>
      <c r="R190" s="4">
        <f t="shared" si="38"/>
        <v>14.285714285714285</v>
      </c>
      <c r="T190" s="5">
        <f>+'Silver '!D317</f>
        <v>0.276</v>
      </c>
      <c r="V190" s="5">
        <f t="shared" si="39"/>
        <v>0.031242742132227375</v>
      </c>
      <c r="W190" s="4">
        <f t="shared" si="40"/>
        <v>14.785714285714286</v>
      </c>
      <c r="X190" s="4">
        <f t="shared" si="41"/>
        <v>0</v>
      </c>
      <c r="Y190" s="5">
        <f t="shared" si="42"/>
        <v>0</v>
      </c>
      <c r="Z190" s="5">
        <f t="shared" si="43"/>
        <v>0</v>
      </c>
      <c r="AA190" s="5">
        <f t="shared" si="44"/>
        <v>0</v>
      </c>
      <c r="AB190" s="4">
        <f t="shared" si="45"/>
        <v>0</v>
      </c>
      <c r="AC190" s="4">
        <f t="shared" si="46"/>
        <v>3.942857142857143</v>
      </c>
    </row>
    <row r="191" spans="1:29" ht="15.75">
      <c r="A191" s="2">
        <v>1659</v>
      </c>
      <c r="K191" s="5">
        <f t="shared" si="47"/>
        <v>0</v>
      </c>
      <c r="L191" s="4">
        <f t="shared" si="32"/>
        <v>0</v>
      </c>
      <c r="M191" s="4">
        <f t="shared" si="33"/>
        <v>0</v>
      </c>
      <c r="N191" s="5">
        <f t="shared" si="34"/>
        <v>0</v>
      </c>
      <c r="O191" s="5">
        <f t="shared" si="35"/>
        <v>0</v>
      </c>
      <c r="P191" s="5">
        <f t="shared" si="36"/>
        <v>0</v>
      </c>
      <c r="Q191" s="5">
        <f t="shared" si="37"/>
        <v>0</v>
      </c>
      <c r="R191" s="4">
        <f t="shared" si="38"/>
        <v>0</v>
      </c>
      <c r="T191" s="5">
        <f>+'Silver '!D318</f>
        <v>0.27116</v>
      </c>
      <c r="V191" s="5">
        <f t="shared" si="39"/>
        <v>0</v>
      </c>
      <c r="W191" s="4">
        <f t="shared" si="40"/>
        <v>0</v>
      </c>
      <c r="X191" s="4">
        <f t="shared" si="41"/>
        <v>0</v>
      </c>
      <c r="Y191" s="5">
        <f t="shared" si="42"/>
        <v>0</v>
      </c>
      <c r="Z191" s="5">
        <f t="shared" si="43"/>
        <v>0</v>
      </c>
      <c r="AA191" s="5">
        <f t="shared" si="44"/>
        <v>0</v>
      </c>
      <c r="AB191" s="4">
        <f t="shared" si="45"/>
        <v>0</v>
      </c>
      <c r="AC191" s="4">
        <f t="shared" si="46"/>
        <v>0</v>
      </c>
    </row>
    <row r="192" spans="1:29" ht="15.75">
      <c r="A192" s="2">
        <v>1660</v>
      </c>
      <c r="E192" s="2">
        <v>90</v>
      </c>
      <c r="I192" s="2">
        <v>8</v>
      </c>
      <c r="K192" s="5">
        <f t="shared" si="47"/>
        <v>0</v>
      </c>
      <c r="L192" s="4">
        <f t="shared" si="32"/>
        <v>0</v>
      </c>
      <c r="M192" s="4">
        <f t="shared" si="33"/>
        <v>0</v>
      </c>
      <c r="N192" s="5">
        <f t="shared" si="34"/>
        <v>0.035629453681710214</v>
      </c>
      <c r="O192" s="5">
        <f t="shared" si="35"/>
        <v>0</v>
      </c>
      <c r="P192" s="5">
        <f t="shared" si="36"/>
        <v>0</v>
      </c>
      <c r="Q192" s="5">
        <f t="shared" si="37"/>
        <v>0</v>
      </c>
      <c r="R192" s="4">
        <f t="shared" si="38"/>
        <v>14.285714285714285</v>
      </c>
      <c r="T192" s="5">
        <f>+'Silver '!D319</f>
        <v>0.27116</v>
      </c>
      <c r="V192" s="5">
        <f t="shared" si="39"/>
        <v>0</v>
      </c>
      <c r="W192" s="4">
        <f t="shared" si="40"/>
        <v>0</v>
      </c>
      <c r="X192" s="4">
        <f t="shared" si="41"/>
        <v>0</v>
      </c>
      <c r="Y192" s="5">
        <f t="shared" si="42"/>
        <v>0.009661282660332542</v>
      </c>
      <c r="Z192" s="5">
        <f t="shared" si="43"/>
        <v>0</v>
      </c>
      <c r="AA192" s="5">
        <f t="shared" si="44"/>
        <v>0</v>
      </c>
      <c r="AB192" s="4">
        <f t="shared" si="45"/>
        <v>0</v>
      </c>
      <c r="AC192" s="4">
        <f t="shared" si="46"/>
        <v>3.8737142857142857</v>
      </c>
    </row>
    <row r="193" spans="1:29" ht="15.75">
      <c r="A193" s="2">
        <v>1661</v>
      </c>
      <c r="K193" s="5">
        <f t="shared" si="47"/>
        <v>0</v>
      </c>
      <c r="L193" s="4">
        <f t="shared" si="32"/>
        <v>0</v>
      </c>
      <c r="M193" s="4">
        <f t="shared" si="33"/>
        <v>0</v>
      </c>
      <c r="N193" s="5">
        <f t="shared" si="34"/>
        <v>0</v>
      </c>
      <c r="O193" s="5">
        <f t="shared" si="35"/>
        <v>0</v>
      </c>
      <c r="P193" s="5">
        <f t="shared" si="36"/>
        <v>0</v>
      </c>
      <c r="Q193" s="5">
        <f t="shared" si="37"/>
        <v>0</v>
      </c>
      <c r="R193" s="4">
        <f t="shared" si="38"/>
        <v>0</v>
      </c>
      <c r="T193" s="5">
        <f>+'Silver '!D320</f>
        <v>0.27116</v>
      </c>
      <c r="V193" s="5">
        <f t="shared" si="39"/>
        <v>0</v>
      </c>
      <c r="W193" s="4">
        <f t="shared" si="40"/>
        <v>0</v>
      </c>
      <c r="X193" s="4">
        <f t="shared" si="41"/>
        <v>0</v>
      </c>
      <c r="Y193" s="5">
        <f t="shared" si="42"/>
        <v>0</v>
      </c>
      <c r="Z193" s="5">
        <f t="shared" si="43"/>
        <v>0</v>
      </c>
      <c r="AA193" s="5">
        <f t="shared" si="44"/>
        <v>0</v>
      </c>
      <c r="AB193" s="4">
        <f t="shared" si="45"/>
        <v>0</v>
      </c>
      <c r="AC193" s="4">
        <f t="shared" si="46"/>
        <v>0</v>
      </c>
    </row>
    <row r="194" spans="1:29" ht="15.75">
      <c r="A194" s="2">
        <v>1662</v>
      </c>
      <c r="B194" s="4">
        <v>15.35</v>
      </c>
      <c r="E194" s="2">
        <v>91</v>
      </c>
      <c r="F194" s="2">
        <v>192</v>
      </c>
      <c r="K194" s="5">
        <f t="shared" si="47"/>
        <v>0.12482719362446125</v>
      </c>
      <c r="L194" s="4">
        <f t="shared" si="32"/>
        <v>0</v>
      </c>
      <c r="M194" s="4">
        <f t="shared" si="33"/>
        <v>0</v>
      </c>
      <c r="N194" s="5">
        <f t="shared" si="34"/>
        <v>0.03602533650039588</v>
      </c>
      <c r="O194" s="5">
        <f t="shared" si="35"/>
        <v>0.07600950118764846</v>
      </c>
      <c r="P194" s="5">
        <f t="shared" si="36"/>
        <v>0</v>
      </c>
      <c r="Q194" s="5">
        <f t="shared" si="37"/>
        <v>0</v>
      </c>
      <c r="R194" s="4">
        <f t="shared" si="38"/>
        <v>0</v>
      </c>
      <c r="T194" s="5">
        <f>+'Silver '!D321</f>
        <v>0.27116</v>
      </c>
      <c r="V194" s="5">
        <f t="shared" si="39"/>
        <v>0.033848141823208916</v>
      </c>
      <c r="W194" s="4">
        <f t="shared" si="40"/>
        <v>0</v>
      </c>
      <c r="X194" s="4">
        <f t="shared" si="41"/>
        <v>0</v>
      </c>
      <c r="Y194" s="5">
        <f t="shared" si="42"/>
        <v>0.009768630245447349</v>
      </c>
      <c r="Z194" s="5">
        <f t="shared" si="43"/>
        <v>0.020610736342042756</v>
      </c>
      <c r="AA194" s="5">
        <f t="shared" si="44"/>
        <v>0</v>
      </c>
      <c r="AB194" s="4">
        <f t="shared" si="45"/>
        <v>0</v>
      </c>
      <c r="AC194" s="4">
        <f t="shared" si="46"/>
        <v>0</v>
      </c>
    </row>
    <row r="195" spans="1:29" ht="15.75">
      <c r="A195" s="2">
        <v>1663</v>
      </c>
      <c r="B195" s="4">
        <v>13.7</v>
      </c>
      <c r="K195" s="5">
        <f t="shared" si="47"/>
        <v>0.11140928681792307</v>
      </c>
      <c r="L195" s="4">
        <f t="shared" si="32"/>
        <v>0</v>
      </c>
      <c r="M195" s="4">
        <f t="shared" si="33"/>
        <v>0</v>
      </c>
      <c r="N195" s="5">
        <f t="shared" si="34"/>
        <v>0</v>
      </c>
      <c r="O195" s="5">
        <f t="shared" si="35"/>
        <v>0</v>
      </c>
      <c r="P195" s="5">
        <f t="shared" si="36"/>
        <v>0</v>
      </c>
      <c r="Q195" s="5">
        <f t="shared" si="37"/>
        <v>0</v>
      </c>
      <c r="R195" s="4">
        <f t="shared" si="38"/>
        <v>0</v>
      </c>
      <c r="T195" s="5">
        <f>+'Silver '!D322</f>
        <v>0.26686</v>
      </c>
      <c r="V195" s="5">
        <f t="shared" si="39"/>
        <v>0.02973068228023095</v>
      </c>
      <c r="W195" s="4">
        <f t="shared" si="40"/>
        <v>0</v>
      </c>
      <c r="X195" s="4">
        <f t="shared" si="41"/>
        <v>0</v>
      </c>
      <c r="Y195" s="5">
        <f t="shared" si="42"/>
        <v>0</v>
      </c>
      <c r="Z195" s="5">
        <f t="shared" si="43"/>
        <v>0</v>
      </c>
      <c r="AA195" s="5">
        <f t="shared" si="44"/>
        <v>0</v>
      </c>
      <c r="AB195" s="4">
        <f t="shared" si="45"/>
        <v>0</v>
      </c>
      <c r="AC195" s="4">
        <f t="shared" si="46"/>
        <v>0</v>
      </c>
    </row>
    <row r="196" spans="1:29" ht="15.75">
      <c r="A196" s="2">
        <v>1664</v>
      </c>
      <c r="B196" s="4">
        <v>16.76</v>
      </c>
      <c r="E196" s="2">
        <v>89.6</v>
      </c>
      <c r="K196" s="5">
        <f t="shared" si="47"/>
        <v>0.13629340489550298</v>
      </c>
      <c r="L196" s="4">
        <f t="shared" si="32"/>
        <v>0</v>
      </c>
      <c r="M196" s="4">
        <f t="shared" si="33"/>
        <v>0</v>
      </c>
      <c r="N196" s="5">
        <f t="shared" si="34"/>
        <v>0.03547110055423595</v>
      </c>
      <c r="O196" s="5">
        <f t="shared" si="35"/>
        <v>0</v>
      </c>
      <c r="P196" s="5">
        <f t="shared" si="36"/>
        <v>0</v>
      </c>
      <c r="Q196" s="5">
        <f t="shared" si="37"/>
        <v>0</v>
      </c>
      <c r="R196" s="4">
        <f t="shared" si="38"/>
        <v>0</v>
      </c>
      <c r="T196" s="5">
        <f>+'Silver '!D323</f>
        <v>0.26545</v>
      </c>
      <c r="V196" s="5">
        <f t="shared" si="39"/>
        <v>0.03617908432951127</v>
      </c>
      <c r="W196" s="4">
        <f t="shared" si="40"/>
        <v>0</v>
      </c>
      <c r="X196" s="4">
        <f t="shared" si="41"/>
        <v>0</v>
      </c>
      <c r="Y196" s="5">
        <f t="shared" si="42"/>
        <v>0.009415803642121932</v>
      </c>
      <c r="Z196" s="5">
        <f t="shared" si="43"/>
        <v>0</v>
      </c>
      <c r="AA196" s="5">
        <f t="shared" si="44"/>
        <v>0</v>
      </c>
      <c r="AB196" s="4">
        <f t="shared" si="45"/>
        <v>0</v>
      </c>
      <c r="AC196" s="4">
        <f t="shared" si="46"/>
        <v>0</v>
      </c>
    </row>
    <row r="197" spans="1:29" ht="15.75">
      <c r="A197" s="2">
        <v>1665</v>
      </c>
      <c r="D197" s="2">
        <v>120</v>
      </c>
      <c r="E197" s="2">
        <v>91.6</v>
      </c>
      <c r="F197" s="2">
        <v>180</v>
      </c>
      <c r="I197" s="2">
        <v>8.78</v>
      </c>
      <c r="K197" s="5">
        <f t="shared" si="47"/>
        <v>0</v>
      </c>
      <c r="L197" s="4">
        <f t="shared" si="32"/>
        <v>0</v>
      </c>
      <c r="M197" s="4">
        <f t="shared" si="33"/>
        <v>214.28571428571428</v>
      </c>
      <c r="N197" s="5">
        <f t="shared" si="34"/>
        <v>0.03626286619160728</v>
      </c>
      <c r="O197" s="5">
        <f t="shared" si="35"/>
        <v>0.07125890736342043</v>
      </c>
      <c r="P197" s="5">
        <f t="shared" si="36"/>
        <v>0</v>
      </c>
      <c r="Q197" s="5">
        <f t="shared" si="37"/>
        <v>0</v>
      </c>
      <c r="R197" s="4">
        <f t="shared" si="38"/>
        <v>15.678571428571425</v>
      </c>
      <c r="T197" s="5">
        <f>+'Silver '!D324</f>
        <v>0.26269</v>
      </c>
      <c r="V197" s="5">
        <f t="shared" si="39"/>
        <v>0</v>
      </c>
      <c r="W197" s="4">
        <f t="shared" si="40"/>
        <v>0</v>
      </c>
      <c r="X197" s="4">
        <f t="shared" si="41"/>
        <v>56.29071428571428</v>
      </c>
      <c r="Y197" s="5">
        <f t="shared" si="42"/>
        <v>0.009525892319873316</v>
      </c>
      <c r="Z197" s="5">
        <f t="shared" si="43"/>
        <v>0.01871900237529691</v>
      </c>
      <c r="AA197" s="5">
        <f t="shared" si="44"/>
        <v>0</v>
      </c>
      <c r="AB197" s="4">
        <f t="shared" si="45"/>
        <v>0</v>
      </c>
      <c r="AC197" s="4">
        <f t="shared" si="46"/>
        <v>4.118603928571427</v>
      </c>
    </row>
    <row r="198" spans="1:29" ht="15.75">
      <c r="A198" s="2">
        <v>1666</v>
      </c>
      <c r="D198" s="2">
        <v>120</v>
      </c>
      <c r="E198" s="2">
        <v>100</v>
      </c>
      <c r="H198" s="2">
        <v>130</v>
      </c>
      <c r="I198" s="2">
        <v>10</v>
      </c>
      <c r="K198" s="5">
        <f t="shared" si="47"/>
        <v>0</v>
      </c>
      <c r="L198" s="4">
        <f t="shared" si="32"/>
        <v>0</v>
      </c>
      <c r="M198" s="4">
        <f t="shared" si="33"/>
        <v>214.28571428571428</v>
      </c>
      <c r="N198" s="5">
        <f t="shared" si="34"/>
        <v>0.0395882818685669</v>
      </c>
      <c r="O198" s="5">
        <f t="shared" si="35"/>
        <v>0</v>
      </c>
      <c r="P198" s="5">
        <f t="shared" si="36"/>
        <v>0</v>
      </c>
      <c r="Q198" s="5">
        <f t="shared" si="37"/>
        <v>0.05146476642913698</v>
      </c>
      <c r="R198" s="4">
        <f t="shared" si="38"/>
        <v>17.857142857142854</v>
      </c>
      <c r="T198" s="5">
        <f>+'Silver '!D325</f>
        <v>0.26269</v>
      </c>
      <c r="V198" s="5">
        <f t="shared" si="39"/>
        <v>0</v>
      </c>
      <c r="W198" s="4">
        <f t="shared" si="40"/>
        <v>0</v>
      </c>
      <c r="X198" s="4">
        <f t="shared" si="41"/>
        <v>56.29071428571428</v>
      </c>
      <c r="Y198" s="5">
        <f t="shared" si="42"/>
        <v>0.010399445764053838</v>
      </c>
      <c r="Z198" s="5">
        <f t="shared" si="43"/>
        <v>0</v>
      </c>
      <c r="AA198" s="5">
        <f t="shared" si="44"/>
        <v>0</v>
      </c>
      <c r="AB198" s="4">
        <f t="shared" si="45"/>
        <v>0.013519279493269991</v>
      </c>
      <c r="AC198" s="4">
        <f t="shared" si="46"/>
        <v>4.690892857142856</v>
      </c>
    </row>
    <row r="199" spans="1:29" ht="15.75">
      <c r="A199" s="2">
        <v>1667</v>
      </c>
      <c r="D199" s="2">
        <v>120</v>
      </c>
      <c r="E199" s="2">
        <v>105</v>
      </c>
      <c r="F199" s="2">
        <v>180</v>
      </c>
      <c r="G199" s="2">
        <v>105</v>
      </c>
      <c r="H199" s="2">
        <v>130</v>
      </c>
      <c r="K199" s="5">
        <f t="shared" si="47"/>
        <v>0</v>
      </c>
      <c r="L199" s="4">
        <f t="shared" si="32"/>
        <v>0</v>
      </c>
      <c r="M199" s="4">
        <f t="shared" si="33"/>
        <v>214.28571428571428</v>
      </c>
      <c r="N199" s="5">
        <f t="shared" si="34"/>
        <v>0.04156769596199525</v>
      </c>
      <c r="O199" s="5">
        <f t="shared" si="35"/>
        <v>0.07125890736342043</v>
      </c>
      <c r="P199" s="5">
        <f t="shared" si="36"/>
        <v>0.04156769596199525</v>
      </c>
      <c r="Q199" s="5">
        <f t="shared" si="37"/>
        <v>0.05146476642913698</v>
      </c>
      <c r="R199" s="4">
        <f t="shared" si="38"/>
        <v>0</v>
      </c>
      <c r="T199" s="5">
        <f>+'Silver '!D326</f>
        <v>0.25865</v>
      </c>
      <c r="V199" s="5">
        <f t="shared" si="39"/>
        <v>0</v>
      </c>
      <c r="W199" s="4">
        <f t="shared" si="40"/>
        <v>0</v>
      </c>
      <c r="X199" s="4">
        <f t="shared" si="41"/>
        <v>55.425</v>
      </c>
      <c r="Y199" s="5">
        <f t="shared" si="42"/>
        <v>0.010751484560570072</v>
      </c>
      <c r="Z199" s="5">
        <f t="shared" si="43"/>
        <v>0.018431116389548693</v>
      </c>
      <c r="AA199" s="5">
        <f t="shared" si="44"/>
        <v>0.010751484560570072</v>
      </c>
      <c r="AB199" s="4">
        <f t="shared" si="45"/>
        <v>0.013311361836896279</v>
      </c>
      <c r="AC199" s="4">
        <f t="shared" si="46"/>
        <v>0</v>
      </c>
    </row>
    <row r="200" spans="1:29" ht="15.75">
      <c r="A200" s="2">
        <v>1668</v>
      </c>
      <c r="K200" s="5">
        <f t="shared" si="47"/>
        <v>0</v>
      </c>
      <c r="L200" s="4">
        <f t="shared" si="32"/>
        <v>0</v>
      </c>
      <c r="M200" s="4">
        <f t="shared" si="33"/>
        <v>0</v>
      </c>
      <c r="N200" s="5">
        <f t="shared" si="34"/>
        <v>0</v>
      </c>
      <c r="O200" s="5">
        <f t="shared" si="35"/>
        <v>0</v>
      </c>
      <c r="P200" s="5">
        <f t="shared" si="36"/>
        <v>0</v>
      </c>
      <c r="Q200" s="5">
        <f t="shared" si="37"/>
        <v>0</v>
      </c>
      <c r="R200" s="4">
        <f t="shared" si="38"/>
        <v>0</v>
      </c>
      <c r="T200" s="5">
        <f>+'Silver '!D327</f>
        <v>0.25865</v>
      </c>
      <c r="V200" s="5">
        <f t="shared" si="39"/>
        <v>0</v>
      </c>
      <c r="W200" s="4">
        <f t="shared" si="40"/>
        <v>0</v>
      </c>
      <c r="X200" s="4">
        <f t="shared" si="41"/>
        <v>0</v>
      </c>
      <c r="Y200" s="5">
        <f t="shared" si="42"/>
        <v>0</v>
      </c>
      <c r="Z200" s="5">
        <f t="shared" si="43"/>
        <v>0</v>
      </c>
      <c r="AA200" s="5">
        <f t="shared" si="44"/>
        <v>0</v>
      </c>
      <c r="AB200" s="4">
        <f t="shared" si="45"/>
        <v>0</v>
      </c>
      <c r="AC200" s="4">
        <f t="shared" si="46"/>
        <v>0</v>
      </c>
    </row>
    <row r="201" spans="1:29" ht="15.75">
      <c r="A201" s="2">
        <v>1669</v>
      </c>
      <c r="E201" s="2">
        <v>100</v>
      </c>
      <c r="H201" s="2">
        <v>105</v>
      </c>
      <c r="K201" s="5">
        <f t="shared" si="47"/>
        <v>0</v>
      </c>
      <c r="L201" s="4">
        <f t="shared" si="32"/>
        <v>0</v>
      </c>
      <c r="M201" s="4">
        <f t="shared" si="33"/>
        <v>0</v>
      </c>
      <c r="N201" s="5">
        <f t="shared" si="34"/>
        <v>0.0395882818685669</v>
      </c>
      <c r="O201" s="5">
        <f t="shared" si="35"/>
        <v>0</v>
      </c>
      <c r="P201" s="5">
        <f t="shared" si="36"/>
        <v>0</v>
      </c>
      <c r="Q201" s="5">
        <f t="shared" si="37"/>
        <v>0.04156769596199525</v>
      </c>
      <c r="R201" s="4">
        <f t="shared" si="38"/>
        <v>0</v>
      </c>
      <c r="T201" s="5">
        <f>+'Silver '!D328</f>
        <v>0.25865</v>
      </c>
      <c r="V201" s="5">
        <f t="shared" si="39"/>
        <v>0</v>
      </c>
      <c r="W201" s="4">
        <f t="shared" si="40"/>
        <v>0</v>
      </c>
      <c r="X201" s="4">
        <f t="shared" si="41"/>
        <v>0</v>
      </c>
      <c r="Y201" s="5">
        <f t="shared" si="42"/>
        <v>0.010239509105304828</v>
      </c>
      <c r="Z201" s="5">
        <f t="shared" si="43"/>
        <v>0</v>
      </c>
      <c r="AA201" s="5">
        <f t="shared" si="44"/>
        <v>0</v>
      </c>
      <c r="AB201" s="4">
        <f t="shared" si="45"/>
        <v>0.010751484560570072</v>
      </c>
      <c r="AC201" s="4">
        <f t="shared" si="46"/>
        <v>0</v>
      </c>
    </row>
    <row r="202" spans="1:29" ht="15.75">
      <c r="A202" s="2">
        <v>1670</v>
      </c>
      <c r="D202" s="2">
        <v>120</v>
      </c>
      <c r="E202" s="2">
        <v>99.7</v>
      </c>
      <c r="F202" s="2">
        <v>180</v>
      </c>
      <c r="H202" s="2">
        <v>127</v>
      </c>
      <c r="I202" s="2">
        <v>8</v>
      </c>
      <c r="K202" s="5">
        <f t="shared" si="47"/>
        <v>0</v>
      </c>
      <c r="L202" s="4">
        <f t="shared" si="32"/>
        <v>0</v>
      </c>
      <c r="M202" s="4">
        <f t="shared" si="33"/>
        <v>214.28571428571428</v>
      </c>
      <c r="N202" s="5">
        <f t="shared" si="34"/>
        <v>0.039469517022961205</v>
      </c>
      <c r="O202" s="5">
        <f t="shared" si="35"/>
        <v>0.07125890736342043</v>
      </c>
      <c r="P202" s="5">
        <f t="shared" si="36"/>
        <v>0</v>
      </c>
      <c r="Q202" s="5">
        <f t="shared" si="37"/>
        <v>0.05027711797307997</v>
      </c>
      <c r="R202" s="4">
        <f t="shared" si="38"/>
        <v>14.285714285714285</v>
      </c>
      <c r="T202" s="5">
        <f>+'Silver '!D329</f>
        <v>0.25865</v>
      </c>
      <c r="V202" s="5">
        <f t="shared" si="39"/>
        <v>0</v>
      </c>
      <c r="W202" s="4">
        <f t="shared" si="40"/>
        <v>0</v>
      </c>
      <c r="X202" s="4">
        <f t="shared" si="41"/>
        <v>55.425</v>
      </c>
      <c r="Y202" s="5">
        <f t="shared" si="42"/>
        <v>0.010208790577988916</v>
      </c>
      <c r="Z202" s="5">
        <f t="shared" si="43"/>
        <v>0.018431116389548693</v>
      </c>
      <c r="AA202" s="5">
        <f t="shared" si="44"/>
        <v>0</v>
      </c>
      <c r="AB202" s="4">
        <f t="shared" si="45"/>
        <v>0.013004176563737133</v>
      </c>
      <c r="AC202" s="4">
        <f t="shared" si="46"/>
        <v>3.6949999999999994</v>
      </c>
    </row>
    <row r="203" spans="1:29" ht="15.75">
      <c r="A203" s="2">
        <v>1671</v>
      </c>
      <c r="D203" s="2">
        <v>120</v>
      </c>
      <c r="E203" s="2">
        <v>100</v>
      </c>
      <c r="F203" s="2">
        <v>180</v>
      </c>
      <c r="H203" s="2">
        <v>124</v>
      </c>
      <c r="K203" s="5">
        <f t="shared" si="47"/>
        <v>0</v>
      </c>
      <c r="L203" s="4">
        <f t="shared" si="32"/>
        <v>0</v>
      </c>
      <c r="M203" s="4">
        <f t="shared" si="33"/>
        <v>214.28571428571428</v>
      </c>
      <c r="N203" s="5">
        <f t="shared" si="34"/>
        <v>0.0395882818685669</v>
      </c>
      <c r="O203" s="5">
        <f t="shared" si="35"/>
        <v>0.07125890736342043</v>
      </c>
      <c r="P203" s="5">
        <f t="shared" si="36"/>
        <v>0</v>
      </c>
      <c r="Q203" s="5">
        <f t="shared" si="37"/>
        <v>0.04908946951702296</v>
      </c>
      <c r="R203" s="4">
        <f t="shared" si="38"/>
        <v>0</v>
      </c>
      <c r="T203" s="5">
        <f>+'Silver '!D330</f>
        <v>0.25865</v>
      </c>
      <c r="V203" s="5">
        <f t="shared" si="39"/>
        <v>0</v>
      </c>
      <c r="W203" s="4">
        <f t="shared" si="40"/>
        <v>0</v>
      </c>
      <c r="X203" s="4">
        <f t="shared" si="41"/>
        <v>55.425</v>
      </c>
      <c r="Y203" s="5">
        <f t="shared" si="42"/>
        <v>0.010239509105304828</v>
      </c>
      <c r="Z203" s="5">
        <f t="shared" si="43"/>
        <v>0.018431116389548693</v>
      </c>
      <c r="AA203" s="5">
        <f t="shared" si="44"/>
        <v>0</v>
      </c>
      <c r="AB203" s="4">
        <f t="shared" si="45"/>
        <v>0.012696991290577988</v>
      </c>
      <c r="AC203" s="4">
        <f t="shared" si="46"/>
        <v>0</v>
      </c>
    </row>
    <row r="204" spans="1:29" ht="15.75">
      <c r="A204" s="2">
        <v>1672</v>
      </c>
      <c r="E204" s="2">
        <v>100</v>
      </c>
      <c r="G204" s="2">
        <v>100</v>
      </c>
      <c r="H204" s="2">
        <v>113</v>
      </c>
      <c r="I204" s="2">
        <v>8</v>
      </c>
      <c r="K204" s="5">
        <f t="shared" si="47"/>
        <v>0</v>
      </c>
      <c r="L204" s="4">
        <f t="shared" si="32"/>
        <v>0</v>
      </c>
      <c r="M204" s="4">
        <f t="shared" si="33"/>
        <v>0</v>
      </c>
      <c r="N204" s="5">
        <f t="shared" si="34"/>
        <v>0.0395882818685669</v>
      </c>
      <c r="O204" s="5">
        <f t="shared" si="35"/>
        <v>0</v>
      </c>
      <c r="P204" s="5">
        <f t="shared" si="36"/>
        <v>0.0395882818685669</v>
      </c>
      <c r="Q204" s="5">
        <f t="shared" si="37"/>
        <v>0.0447347585114806</v>
      </c>
      <c r="R204" s="4">
        <f t="shared" si="38"/>
        <v>14.285714285714285</v>
      </c>
      <c r="T204" s="5">
        <f>+'Silver '!D331</f>
        <v>0.25865</v>
      </c>
      <c r="V204" s="5">
        <f t="shared" si="39"/>
        <v>0</v>
      </c>
      <c r="W204" s="4">
        <f t="shared" si="40"/>
        <v>0</v>
      </c>
      <c r="X204" s="4">
        <f t="shared" si="41"/>
        <v>0</v>
      </c>
      <c r="Y204" s="5">
        <f t="shared" si="42"/>
        <v>0.010239509105304828</v>
      </c>
      <c r="Z204" s="5">
        <f t="shared" si="43"/>
        <v>0</v>
      </c>
      <c r="AA204" s="5">
        <f t="shared" si="44"/>
        <v>0.010239509105304828</v>
      </c>
      <c r="AB204" s="4">
        <f t="shared" si="45"/>
        <v>0.011570645288994456</v>
      </c>
      <c r="AC204" s="4">
        <f t="shared" si="46"/>
        <v>3.6949999999999994</v>
      </c>
    </row>
    <row r="205" spans="1:29" ht="15.75">
      <c r="A205" s="2">
        <v>1673</v>
      </c>
      <c r="D205" s="2">
        <v>120</v>
      </c>
      <c r="E205" s="2">
        <v>92.2</v>
      </c>
      <c r="F205" s="2">
        <v>180</v>
      </c>
      <c r="H205" s="2">
        <v>103</v>
      </c>
      <c r="K205" s="5">
        <f t="shared" si="47"/>
        <v>0</v>
      </c>
      <c r="L205" s="4">
        <f t="shared" si="32"/>
        <v>0</v>
      </c>
      <c r="M205" s="4">
        <f t="shared" si="33"/>
        <v>214.28571428571428</v>
      </c>
      <c r="N205" s="5">
        <f t="shared" si="34"/>
        <v>0.036500395882818684</v>
      </c>
      <c r="O205" s="5">
        <f t="shared" si="35"/>
        <v>0.07125890736342043</v>
      </c>
      <c r="P205" s="5">
        <f t="shared" si="36"/>
        <v>0</v>
      </c>
      <c r="Q205" s="5">
        <f t="shared" si="37"/>
        <v>0.04077593032462391</v>
      </c>
      <c r="R205" s="4">
        <f t="shared" si="38"/>
        <v>0</v>
      </c>
      <c r="T205" s="5">
        <f>+'Silver '!D332</f>
        <v>0.25865</v>
      </c>
      <c r="V205" s="5">
        <f t="shared" si="39"/>
        <v>0</v>
      </c>
      <c r="W205" s="4">
        <f t="shared" si="40"/>
        <v>0</v>
      </c>
      <c r="X205" s="4">
        <f t="shared" si="41"/>
        <v>55.425</v>
      </c>
      <c r="Y205" s="5">
        <f t="shared" si="42"/>
        <v>0.009440827395091052</v>
      </c>
      <c r="Z205" s="5">
        <f t="shared" si="43"/>
        <v>0.018431116389548693</v>
      </c>
      <c r="AA205" s="5">
        <f t="shared" si="44"/>
        <v>0</v>
      </c>
      <c r="AB205" s="4">
        <f t="shared" si="45"/>
        <v>0.010546694378463974</v>
      </c>
      <c r="AC205" s="4">
        <f t="shared" si="46"/>
        <v>0</v>
      </c>
    </row>
    <row r="206" spans="1:29" ht="15.75">
      <c r="A206" s="2">
        <v>1674</v>
      </c>
      <c r="D206" s="2">
        <v>120</v>
      </c>
      <c r="E206" s="2">
        <v>94.2</v>
      </c>
      <c r="I206" s="2">
        <v>7.8</v>
      </c>
      <c r="K206" s="5">
        <f t="shared" si="47"/>
        <v>0</v>
      </c>
      <c r="L206" s="4">
        <f t="shared" si="32"/>
        <v>0</v>
      </c>
      <c r="M206" s="4">
        <f t="shared" si="33"/>
        <v>214.28571428571428</v>
      </c>
      <c r="N206" s="5">
        <f t="shared" si="34"/>
        <v>0.03729216152019003</v>
      </c>
      <c r="O206" s="5">
        <f t="shared" si="35"/>
        <v>0</v>
      </c>
      <c r="P206" s="5">
        <f t="shared" si="36"/>
        <v>0</v>
      </c>
      <c r="Q206" s="5">
        <f t="shared" si="37"/>
        <v>0</v>
      </c>
      <c r="R206" s="4">
        <f t="shared" si="38"/>
        <v>13.928571428571427</v>
      </c>
      <c r="T206" s="5">
        <f>+'Silver '!D333</f>
        <v>0.25733</v>
      </c>
      <c r="V206" s="5">
        <f t="shared" si="39"/>
        <v>0</v>
      </c>
      <c r="W206" s="4">
        <f t="shared" si="40"/>
        <v>0</v>
      </c>
      <c r="X206" s="4">
        <f t="shared" si="41"/>
        <v>55.14214285714286</v>
      </c>
      <c r="Y206" s="5">
        <f t="shared" si="42"/>
        <v>0.0095963919239905</v>
      </c>
      <c r="Z206" s="5">
        <f t="shared" si="43"/>
        <v>0</v>
      </c>
      <c r="AA206" s="5">
        <f t="shared" si="44"/>
        <v>0</v>
      </c>
      <c r="AB206" s="4">
        <f t="shared" si="45"/>
        <v>0</v>
      </c>
      <c r="AC206" s="4">
        <f t="shared" si="46"/>
        <v>3.5842392857142853</v>
      </c>
    </row>
    <row r="207" spans="1:29" ht="15.75">
      <c r="A207" s="2">
        <v>1675</v>
      </c>
      <c r="E207" s="2">
        <v>96.3</v>
      </c>
      <c r="F207" s="2">
        <v>180</v>
      </c>
      <c r="H207" s="2">
        <v>110</v>
      </c>
      <c r="K207" s="5">
        <f t="shared" si="47"/>
        <v>0</v>
      </c>
      <c r="L207" s="4">
        <f t="shared" si="32"/>
        <v>0</v>
      </c>
      <c r="M207" s="4">
        <f t="shared" si="33"/>
        <v>0</v>
      </c>
      <c r="N207" s="5">
        <f t="shared" si="34"/>
        <v>0.03812351543942993</v>
      </c>
      <c r="O207" s="5">
        <f t="shared" si="35"/>
        <v>0.07125890736342043</v>
      </c>
      <c r="P207" s="5">
        <f t="shared" si="36"/>
        <v>0</v>
      </c>
      <c r="Q207" s="5">
        <f t="shared" si="37"/>
        <v>0.043547110055423596</v>
      </c>
      <c r="R207" s="4">
        <f t="shared" si="38"/>
        <v>0</v>
      </c>
      <c r="T207" s="5">
        <f>+'Silver '!D334</f>
        <v>0.25473</v>
      </c>
      <c r="V207" s="5">
        <f t="shared" si="39"/>
        <v>0</v>
      </c>
      <c r="W207" s="4">
        <f t="shared" si="40"/>
        <v>0</v>
      </c>
      <c r="X207" s="4">
        <f t="shared" si="41"/>
        <v>0</v>
      </c>
      <c r="Y207" s="5">
        <f t="shared" si="42"/>
        <v>0.009711203087885987</v>
      </c>
      <c r="Z207" s="5">
        <f t="shared" si="43"/>
        <v>0.018151781472684085</v>
      </c>
      <c r="AA207" s="5">
        <f t="shared" si="44"/>
        <v>0</v>
      </c>
      <c r="AB207" s="4">
        <f t="shared" si="45"/>
        <v>0.011092755344418052</v>
      </c>
      <c r="AC207" s="4">
        <f t="shared" si="46"/>
        <v>0</v>
      </c>
    </row>
    <row r="208" spans="1:29" ht="15.75">
      <c r="A208" s="2">
        <v>1676</v>
      </c>
      <c r="D208" s="2">
        <v>105</v>
      </c>
      <c r="E208" s="2">
        <v>95.7</v>
      </c>
      <c r="F208" s="2">
        <v>189</v>
      </c>
      <c r="H208" s="2">
        <v>105</v>
      </c>
      <c r="I208" s="2">
        <v>8</v>
      </c>
      <c r="K208" s="5">
        <f t="shared" si="47"/>
        <v>0</v>
      </c>
      <c r="L208" s="4">
        <f t="shared" si="32"/>
        <v>0</v>
      </c>
      <c r="M208" s="4">
        <f t="shared" si="33"/>
        <v>187.49999999999997</v>
      </c>
      <c r="N208" s="5">
        <f t="shared" si="34"/>
        <v>0.037885985748218526</v>
      </c>
      <c r="O208" s="5">
        <f t="shared" si="35"/>
        <v>0.07482185273159145</v>
      </c>
      <c r="P208" s="5">
        <f t="shared" si="36"/>
        <v>0</v>
      </c>
      <c r="Q208" s="5">
        <f t="shared" si="37"/>
        <v>0.04156769596199525</v>
      </c>
      <c r="R208" s="4">
        <f t="shared" si="38"/>
        <v>14.285714285714285</v>
      </c>
      <c r="T208" s="5">
        <f>+'Silver '!D335</f>
        <v>0.24724</v>
      </c>
      <c r="V208" s="5">
        <f t="shared" si="39"/>
        <v>0</v>
      </c>
      <c r="W208" s="4">
        <f t="shared" si="40"/>
        <v>0</v>
      </c>
      <c r="X208" s="4">
        <f t="shared" si="41"/>
        <v>46.35749999999999</v>
      </c>
      <c r="Y208" s="5">
        <f t="shared" si="42"/>
        <v>0.009366931116389548</v>
      </c>
      <c r="Z208" s="5">
        <f t="shared" si="43"/>
        <v>0.01849895486935867</v>
      </c>
      <c r="AA208" s="5">
        <f t="shared" si="44"/>
        <v>0</v>
      </c>
      <c r="AB208" s="4">
        <f t="shared" si="45"/>
        <v>0.010277197149643705</v>
      </c>
      <c r="AC208" s="4">
        <f t="shared" si="46"/>
        <v>3.5319999999999996</v>
      </c>
    </row>
    <row r="209" spans="1:29" ht="15.75">
      <c r="A209" s="2">
        <v>1677</v>
      </c>
      <c r="D209" s="2">
        <v>105</v>
      </c>
      <c r="E209" s="2">
        <v>99.2</v>
      </c>
      <c r="F209" s="2">
        <v>180</v>
      </c>
      <c r="H209" s="2">
        <v>113</v>
      </c>
      <c r="I209" s="2">
        <v>8</v>
      </c>
      <c r="K209" s="5">
        <f t="shared" si="47"/>
        <v>0</v>
      </c>
      <c r="L209" s="4">
        <f aca="true" t="shared" si="48" ref="L209:L272">+C209/0.56</f>
        <v>0</v>
      </c>
      <c r="M209" s="4">
        <f aca="true" t="shared" si="49" ref="M209:M272">+D209/0.56</f>
        <v>187.49999999999997</v>
      </c>
      <c r="N209" s="5">
        <f aca="true" t="shared" si="50" ref="N209:N272">+E209/2526</f>
        <v>0.03927157561361837</v>
      </c>
      <c r="O209" s="5">
        <f aca="true" t="shared" si="51" ref="O209:O272">+F209/2526</f>
        <v>0.07125890736342043</v>
      </c>
      <c r="P209" s="5">
        <f aca="true" t="shared" si="52" ref="P209:P272">+G209/2526</f>
        <v>0</v>
      </c>
      <c r="Q209" s="5">
        <f aca="true" t="shared" si="53" ref="Q209:Q272">+H209/2526</f>
        <v>0.0447347585114806</v>
      </c>
      <c r="R209" s="4">
        <f aca="true" t="shared" si="54" ref="R209:R272">+I209/0.56</f>
        <v>14.285714285714285</v>
      </c>
      <c r="T209" s="5">
        <f>+'Silver '!D336</f>
        <v>0.24724</v>
      </c>
      <c r="V209" s="5">
        <f aca="true" t="shared" si="55" ref="V209:V272">+K209*$T209</f>
        <v>0</v>
      </c>
      <c r="W209" s="4">
        <f aca="true" t="shared" si="56" ref="W209:W272">+L209*$T209</f>
        <v>0</v>
      </c>
      <c r="X209" s="4">
        <f aca="true" t="shared" si="57" ref="X209:X272">+M209*$T209</f>
        <v>46.35749999999999</v>
      </c>
      <c r="Y209" s="5">
        <f aca="true" t="shared" si="58" ref="Y209:Y272">+N209*$T209</f>
        <v>0.009709504354711004</v>
      </c>
      <c r="Z209" s="5">
        <f aca="true" t="shared" si="59" ref="Z209:Z272">+O209*$T209</f>
        <v>0.017618052256532065</v>
      </c>
      <c r="AA209" s="5">
        <f aca="true" t="shared" si="60" ref="AA209:AA272">+P209*$T209</f>
        <v>0</v>
      </c>
      <c r="AB209" s="4">
        <f aca="true" t="shared" si="61" ref="AB209:AB272">+Q209*$T209</f>
        <v>0.011060221694378463</v>
      </c>
      <c r="AC209" s="4">
        <f aca="true" t="shared" si="62" ref="AC209:AC272">+R209*$T209</f>
        <v>3.5319999999999996</v>
      </c>
    </row>
    <row r="210" spans="1:29" ht="15.75">
      <c r="A210" s="2">
        <v>1678</v>
      </c>
      <c r="D210" s="2">
        <v>105</v>
      </c>
      <c r="E210" s="2">
        <v>99.4</v>
      </c>
      <c r="H210" s="2">
        <v>120</v>
      </c>
      <c r="I210" s="2">
        <v>8</v>
      </c>
      <c r="K210" s="5">
        <f t="shared" si="47"/>
        <v>0</v>
      </c>
      <c r="L210" s="4">
        <f t="shared" si="48"/>
        <v>0</v>
      </c>
      <c r="M210" s="4">
        <f t="shared" si="49"/>
        <v>187.49999999999997</v>
      </c>
      <c r="N210" s="5">
        <f t="shared" si="50"/>
        <v>0.03935075217735551</v>
      </c>
      <c r="O210" s="5">
        <f t="shared" si="51"/>
        <v>0</v>
      </c>
      <c r="P210" s="5">
        <f t="shared" si="52"/>
        <v>0</v>
      </c>
      <c r="Q210" s="5">
        <f t="shared" si="53"/>
        <v>0.047505938242280284</v>
      </c>
      <c r="R210" s="4">
        <f t="shared" si="54"/>
        <v>14.285714285714285</v>
      </c>
      <c r="T210" s="5">
        <f>+'Silver '!D337</f>
        <v>0.24724</v>
      </c>
      <c r="V210" s="5">
        <f t="shared" si="55"/>
        <v>0</v>
      </c>
      <c r="W210" s="4">
        <f t="shared" si="56"/>
        <v>0</v>
      </c>
      <c r="X210" s="4">
        <f t="shared" si="57"/>
        <v>46.35749999999999</v>
      </c>
      <c r="Y210" s="5">
        <f t="shared" si="58"/>
        <v>0.009729079968329375</v>
      </c>
      <c r="Z210" s="5">
        <f t="shared" si="59"/>
        <v>0</v>
      </c>
      <c r="AA210" s="5">
        <f t="shared" si="60"/>
        <v>0</v>
      </c>
      <c r="AB210" s="4">
        <f t="shared" si="61"/>
        <v>0.011745368171021377</v>
      </c>
      <c r="AC210" s="4">
        <f t="shared" si="62"/>
        <v>3.5319999999999996</v>
      </c>
    </row>
    <row r="211" spans="1:29" ht="15.75">
      <c r="A211" s="2">
        <v>1679</v>
      </c>
      <c r="E211" s="2">
        <v>100</v>
      </c>
      <c r="F211" s="2">
        <v>165</v>
      </c>
      <c r="G211" s="2">
        <v>91.9</v>
      </c>
      <c r="H211" s="2">
        <v>126</v>
      </c>
      <c r="K211" s="5">
        <f t="shared" si="47"/>
        <v>0</v>
      </c>
      <c r="L211" s="4">
        <f t="shared" si="48"/>
        <v>0</v>
      </c>
      <c r="M211" s="4">
        <f t="shared" si="49"/>
        <v>0</v>
      </c>
      <c r="N211" s="5">
        <f t="shared" si="50"/>
        <v>0.0395882818685669</v>
      </c>
      <c r="O211" s="5">
        <f t="shared" si="51"/>
        <v>0.06532066508313539</v>
      </c>
      <c r="P211" s="5">
        <f t="shared" si="52"/>
        <v>0.03638163103721299</v>
      </c>
      <c r="Q211" s="5">
        <f t="shared" si="53"/>
        <v>0.0498812351543943</v>
      </c>
      <c r="R211" s="4">
        <f t="shared" si="54"/>
        <v>0</v>
      </c>
      <c r="T211" s="5">
        <f>+'Silver '!D338</f>
        <v>0.24724</v>
      </c>
      <c r="V211" s="5">
        <f t="shared" si="55"/>
        <v>0</v>
      </c>
      <c r="W211" s="4">
        <f t="shared" si="56"/>
        <v>0</v>
      </c>
      <c r="X211" s="4">
        <f t="shared" si="57"/>
        <v>0</v>
      </c>
      <c r="Y211" s="5">
        <f t="shared" si="58"/>
        <v>0.009787806809184481</v>
      </c>
      <c r="Z211" s="5">
        <f t="shared" si="59"/>
        <v>0.016149881235154394</v>
      </c>
      <c r="AA211" s="5">
        <f t="shared" si="60"/>
        <v>0.00899499445764054</v>
      </c>
      <c r="AB211" s="4">
        <f t="shared" si="61"/>
        <v>0.012332636579572447</v>
      </c>
      <c r="AC211" s="4">
        <f t="shared" si="62"/>
        <v>0</v>
      </c>
    </row>
    <row r="212" spans="1:29" ht="15.75">
      <c r="A212" s="2">
        <v>1680</v>
      </c>
      <c r="E212" s="2">
        <v>100</v>
      </c>
      <c r="G212" s="2">
        <v>90</v>
      </c>
      <c r="H212" s="2">
        <v>120</v>
      </c>
      <c r="I212" s="2">
        <v>8</v>
      </c>
      <c r="K212" s="5">
        <f aca="true" t="shared" si="63" ref="K212:K275">B212/122.97</f>
        <v>0</v>
      </c>
      <c r="L212" s="4">
        <f t="shared" si="48"/>
        <v>0</v>
      </c>
      <c r="M212" s="4">
        <f t="shared" si="49"/>
        <v>0</v>
      </c>
      <c r="N212" s="5">
        <f t="shared" si="50"/>
        <v>0.0395882818685669</v>
      </c>
      <c r="O212" s="5">
        <f t="shared" si="51"/>
        <v>0</v>
      </c>
      <c r="P212" s="5">
        <f t="shared" si="52"/>
        <v>0.035629453681710214</v>
      </c>
      <c r="Q212" s="5">
        <f t="shared" si="53"/>
        <v>0.047505938242280284</v>
      </c>
      <c r="R212" s="4">
        <f t="shared" si="54"/>
        <v>14.285714285714285</v>
      </c>
      <c r="T212" s="5">
        <f>+'Silver '!D339</f>
        <v>0.24724</v>
      </c>
      <c r="V212" s="5">
        <f t="shared" si="55"/>
        <v>0</v>
      </c>
      <c r="W212" s="4">
        <f t="shared" si="56"/>
        <v>0</v>
      </c>
      <c r="X212" s="4">
        <f t="shared" si="57"/>
        <v>0</v>
      </c>
      <c r="Y212" s="5">
        <f t="shared" si="58"/>
        <v>0.009787806809184481</v>
      </c>
      <c r="Z212" s="5">
        <f t="shared" si="59"/>
        <v>0</v>
      </c>
      <c r="AA212" s="5">
        <f t="shared" si="60"/>
        <v>0.008809026128266033</v>
      </c>
      <c r="AB212" s="4">
        <f t="shared" si="61"/>
        <v>0.011745368171021377</v>
      </c>
      <c r="AC212" s="4">
        <f t="shared" si="62"/>
        <v>3.5319999999999996</v>
      </c>
    </row>
    <row r="213" spans="1:29" ht="15.75">
      <c r="A213" s="2">
        <v>1681</v>
      </c>
      <c r="E213" s="2">
        <v>100</v>
      </c>
      <c r="F213" s="2">
        <v>180</v>
      </c>
      <c r="G213" s="2">
        <v>100</v>
      </c>
      <c r="H213" s="2">
        <v>118</v>
      </c>
      <c r="I213" s="2">
        <v>8</v>
      </c>
      <c r="K213" s="5">
        <f t="shared" si="63"/>
        <v>0</v>
      </c>
      <c r="L213" s="4">
        <f t="shared" si="48"/>
        <v>0</v>
      </c>
      <c r="M213" s="4">
        <f t="shared" si="49"/>
        <v>0</v>
      </c>
      <c r="N213" s="5">
        <f t="shared" si="50"/>
        <v>0.0395882818685669</v>
      </c>
      <c r="O213" s="5">
        <f t="shared" si="51"/>
        <v>0.07125890736342043</v>
      </c>
      <c r="P213" s="5">
        <f t="shared" si="52"/>
        <v>0.0395882818685669</v>
      </c>
      <c r="Q213" s="5">
        <f t="shared" si="53"/>
        <v>0.04671417260490895</v>
      </c>
      <c r="R213" s="4">
        <f t="shared" si="54"/>
        <v>14.285714285714285</v>
      </c>
      <c r="T213" s="5">
        <f>+'Silver '!D340</f>
        <v>0.24724</v>
      </c>
      <c r="V213" s="5">
        <f t="shared" si="55"/>
        <v>0</v>
      </c>
      <c r="W213" s="4">
        <f t="shared" si="56"/>
        <v>0</v>
      </c>
      <c r="X213" s="4">
        <f t="shared" si="57"/>
        <v>0</v>
      </c>
      <c r="Y213" s="5">
        <f t="shared" si="58"/>
        <v>0.009787806809184481</v>
      </c>
      <c r="Z213" s="5">
        <f t="shared" si="59"/>
        <v>0.017618052256532065</v>
      </c>
      <c r="AA213" s="5">
        <f t="shared" si="60"/>
        <v>0.009787806809184481</v>
      </c>
      <c r="AB213" s="4">
        <f t="shared" si="61"/>
        <v>0.011549612034837687</v>
      </c>
      <c r="AC213" s="4">
        <f t="shared" si="62"/>
        <v>3.5319999999999996</v>
      </c>
    </row>
    <row r="214" spans="1:29" ht="15.75">
      <c r="A214" s="2">
        <v>1682</v>
      </c>
      <c r="E214" s="2">
        <v>100</v>
      </c>
      <c r="F214" s="2">
        <v>123.2</v>
      </c>
      <c r="G214" s="2">
        <v>90</v>
      </c>
      <c r="H214" s="2">
        <v>120</v>
      </c>
      <c r="I214" s="2">
        <v>8</v>
      </c>
      <c r="K214" s="5">
        <f t="shared" si="63"/>
        <v>0</v>
      </c>
      <c r="L214" s="4">
        <f t="shared" si="48"/>
        <v>0</v>
      </c>
      <c r="M214" s="4">
        <f t="shared" si="49"/>
        <v>0</v>
      </c>
      <c r="N214" s="5">
        <f t="shared" si="50"/>
        <v>0.0395882818685669</v>
      </c>
      <c r="O214" s="5">
        <f t="shared" si="51"/>
        <v>0.04877276326207443</v>
      </c>
      <c r="P214" s="5">
        <f t="shared" si="52"/>
        <v>0.035629453681710214</v>
      </c>
      <c r="Q214" s="5">
        <f t="shared" si="53"/>
        <v>0.047505938242280284</v>
      </c>
      <c r="R214" s="4">
        <f t="shared" si="54"/>
        <v>14.285714285714285</v>
      </c>
      <c r="T214" s="5">
        <f>+'Silver '!D341</f>
        <v>0.24724</v>
      </c>
      <c r="V214" s="5">
        <f t="shared" si="55"/>
        <v>0</v>
      </c>
      <c r="W214" s="4">
        <f t="shared" si="56"/>
        <v>0</v>
      </c>
      <c r="X214" s="4">
        <f t="shared" si="57"/>
        <v>0</v>
      </c>
      <c r="Y214" s="5">
        <f t="shared" si="58"/>
        <v>0.009787806809184481</v>
      </c>
      <c r="Z214" s="5">
        <f t="shared" si="59"/>
        <v>0.01205857798891528</v>
      </c>
      <c r="AA214" s="5">
        <f t="shared" si="60"/>
        <v>0.008809026128266033</v>
      </c>
      <c r="AB214" s="4">
        <f t="shared" si="61"/>
        <v>0.011745368171021377</v>
      </c>
      <c r="AC214" s="4">
        <f t="shared" si="62"/>
        <v>3.5319999999999996</v>
      </c>
    </row>
    <row r="215" spans="1:29" ht="15.75">
      <c r="A215" s="2">
        <v>1683</v>
      </c>
      <c r="E215" s="2">
        <v>100.1</v>
      </c>
      <c r="F215" s="2">
        <v>162.9</v>
      </c>
      <c r="G215" s="2">
        <v>120</v>
      </c>
      <c r="H215" s="2">
        <v>121</v>
      </c>
      <c r="I215" s="2">
        <v>8</v>
      </c>
      <c r="K215" s="5">
        <f t="shared" si="63"/>
        <v>0</v>
      </c>
      <c r="L215" s="4">
        <f t="shared" si="48"/>
        <v>0</v>
      </c>
      <c r="M215" s="4">
        <f t="shared" si="49"/>
        <v>0</v>
      </c>
      <c r="N215" s="5">
        <f t="shared" si="50"/>
        <v>0.03962787015043547</v>
      </c>
      <c r="O215" s="5">
        <f t="shared" si="51"/>
        <v>0.06448931116389549</v>
      </c>
      <c r="P215" s="5">
        <f t="shared" si="52"/>
        <v>0.047505938242280284</v>
      </c>
      <c r="Q215" s="5">
        <f t="shared" si="53"/>
        <v>0.04790182106096595</v>
      </c>
      <c r="R215" s="4">
        <f t="shared" si="54"/>
        <v>14.285714285714285</v>
      </c>
      <c r="T215" s="5">
        <f>+'Silver '!D342</f>
        <v>0.24017</v>
      </c>
      <c r="V215" s="5">
        <f t="shared" si="55"/>
        <v>0</v>
      </c>
      <c r="W215" s="4">
        <f t="shared" si="56"/>
        <v>0</v>
      </c>
      <c r="X215" s="4">
        <f t="shared" si="57"/>
        <v>0</v>
      </c>
      <c r="Y215" s="5">
        <f t="shared" si="58"/>
        <v>0.009517425574030087</v>
      </c>
      <c r="Z215" s="5">
        <f t="shared" si="59"/>
        <v>0.01548839786223278</v>
      </c>
      <c r="AA215" s="5">
        <f t="shared" si="60"/>
        <v>0.011409501187648455</v>
      </c>
      <c r="AB215" s="4">
        <f t="shared" si="61"/>
        <v>0.011504580364212192</v>
      </c>
      <c r="AC215" s="4">
        <f t="shared" si="62"/>
        <v>3.4309999999999996</v>
      </c>
    </row>
    <row r="216" spans="1:29" ht="15.75">
      <c r="A216" s="2">
        <v>1684</v>
      </c>
      <c r="E216" s="2">
        <v>119.7</v>
      </c>
      <c r="G216" s="2">
        <v>84</v>
      </c>
      <c r="I216" s="2">
        <v>10.78</v>
      </c>
      <c r="K216" s="5">
        <f t="shared" si="63"/>
        <v>0</v>
      </c>
      <c r="L216" s="4">
        <f t="shared" si="48"/>
        <v>0</v>
      </c>
      <c r="M216" s="4">
        <f t="shared" si="49"/>
        <v>0</v>
      </c>
      <c r="N216" s="5">
        <f t="shared" si="50"/>
        <v>0.04738717339667459</v>
      </c>
      <c r="O216" s="5">
        <f t="shared" si="51"/>
        <v>0</v>
      </c>
      <c r="P216" s="5">
        <f t="shared" si="52"/>
        <v>0.0332541567695962</v>
      </c>
      <c r="Q216" s="5">
        <f t="shared" si="53"/>
        <v>0</v>
      </c>
      <c r="R216" s="4">
        <f t="shared" si="54"/>
        <v>19.249999999999996</v>
      </c>
      <c r="T216" s="5">
        <f>+'Silver '!D343</f>
        <v>0.24017</v>
      </c>
      <c r="V216" s="5">
        <f t="shared" si="55"/>
        <v>0</v>
      </c>
      <c r="W216" s="4">
        <f t="shared" si="56"/>
        <v>0</v>
      </c>
      <c r="X216" s="4">
        <f t="shared" si="57"/>
        <v>0</v>
      </c>
      <c r="Y216" s="5">
        <f t="shared" si="58"/>
        <v>0.011380977434679335</v>
      </c>
      <c r="Z216" s="5">
        <f t="shared" si="59"/>
        <v>0</v>
      </c>
      <c r="AA216" s="5">
        <f t="shared" si="60"/>
        <v>0.00798665083135392</v>
      </c>
      <c r="AB216" s="4">
        <f t="shared" si="61"/>
        <v>0</v>
      </c>
      <c r="AC216" s="4">
        <f t="shared" si="62"/>
        <v>4.623272499999999</v>
      </c>
    </row>
    <row r="217" spans="1:29" ht="15.75">
      <c r="A217" s="2">
        <v>1685</v>
      </c>
      <c r="E217" s="2">
        <v>120</v>
      </c>
      <c r="G217" s="2">
        <v>135</v>
      </c>
      <c r="H217" s="2">
        <v>150</v>
      </c>
      <c r="I217" s="2">
        <v>10</v>
      </c>
      <c r="K217" s="5">
        <f t="shared" si="63"/>
        <v>0</v>
      </c>
      <c r="L217" s="4">
        <f t="shared" si="48"/>
        <v>0</v>
      </c>
      <c r="M217" s="4">
        <f t="shared" si="49"/>
        <v>0</v>
      </c>
      <c r="N217" s="5">
        <f t="shared" si="50"/>
        <v>0.047505938242280284</v>
      </c>
      <c r="O217" s="5">
        <f t="shared" si="51"/>
        <v>0</v>
      </c>
      <c r="P217" s="5">
        <f t="shared" si="52"/>
        <v>0.05344418052256532</v>
      </c>
      <c r="Q217" s="5">
        <f t="shared" si="53"/>
        <v>0.05938242280285035</v>
      </c>
      <c r="R217" s="4">
        <f t="shared" si="54"/>
        <v>17.857142857142854</v>
      </c>
      <c r="T217" s="5">
        <f>+'Silver '!D344</f>
        <v>0.24017</v>
      </c>
      <c r="V217" s="5">
        <f t="shared" si="55"/>
        <v>0</v>
      </c>
      <c r="W217" s="4">
        <f t="shared" si="56"/>
        <v>0</v>
      </c>
      <c r="X217" s="4">
        <f t="shared" si="57"/>
        <v>0</v>
      </c>
      <c r="Y217" s="5">
        <f t="shared" si="58"/>
        <v>0.011409501187648455</v>
      </c>
      <c r="Z217" s="5">
        <f t="shared" si="59"/>
        <v>0</v>
      </c>
      <c r="AA217" s="5">
        <f t="shared" si="60"/>
        <v>0.012835688836104512</v>
      </c>
      <c r="AB217" s="4">
        <f t="shared" si="61"/>
        <v>0.014261876484560568</v>
      </c>
      <c r="AC217" s="4">
        <f t="shared" si="62"/>
        <v>4.288749999999999</v>
      </c>
    </row>
    <row r="218" spans="1:29" ht="15.75">
      <c r="A218" s="2">
        <v>1686</v>
      </c>
      <c r="E218" s="2">
        <v>115.9</v>
      </c>
      <c r="I218" s="2">
        <v>9.5</v>
      </c>
      <c r="K218" s="5">
        <f t="shared" si="63"/>
        <v>0</v>
      </c>
      <c r="L218" s="4">
        <f t="shared" si="48"/>
        <v>0</v>
      </c>
      <c r="M218" s="4">
        <f t="shared" si="49"/>
        <v>0</v>
      </c>
      <c r="N218" s="5">
        <f t="shared" si="50"/>
        <v>0.04588281868566904</v>
      </c>
      <c r="O218" s="5">
        <f t="shared" si="51"/>
        <v>0</v>
      </c>
      <c r="P218" s="5">
        <f t="shared" si="52"/>
        <v>0</v>
      </c>
      <c r="Q218" s="5">
        <f t="shared" si="53"/>
        <v>0</v>
      </c>
      <c r="R218" s="4">
        <f t="shared" si="54"/>
        <v>16.96428571428571</v>
      </c>
      <c r="T218" s="5">
        <f>+'Silver '!D345</f>
        <v>0.24017</v>
      </c>
      <c r="V218" s="5">
        <f t="shared" si="55"/>
        <v>0</v>
      </c>
      <c r="W218" s="4">
        <f t="shared" si="56"/>
        <v>0</v>
      </c>
      <c r="X218" s="4">
        <f t="shared" si="57"/>
        <v>0</v>
      </c>
      <c r="Y218" s="5">
        <f t="shared" si="58"/>
        <v>0.011019676563737134</v>
      </c>
      <c r="Z218" s="5">
        <f t="shared" si="59"/>
        <v>0</v>
      </c>
      <c r="AA218" s="5">
        <f t="shared" si="60"/>
        <v>0</v>
      </c>
      <c r="AB218" s="4">
        <f t="shared" si="61"/>
        <v>0</v>
      </c>
      <c r="AC218" s="4">
        <f t="shared" si="62"/>
        <v>4.0743125</v>
      </c>
    </row>
    <row r="219" spans="1:29" ht="15.75">
      <c r="A219" s="2">
        <v>1687</v>
      </c>
      <c r="E219" s="2">
        <v>120</v>
      </c>
      <c r="G219" s="2">
        <v>106.8</v>
      </c>
      <c r="H219" s="2">
        <v>144</v>
      </c>
      <c r="I219" s="2">
        <v>9.5</v>
      </c>
      <c r="K219" s="5">
        <f t="shared" si="63"/>
        <v>0</v>
      </c>
      <c r="L219" s="4">
        <f t="shared" si="48"/>
        <v>0</v>
      </c>
      <c r="M219" s="4">
        <f t="shared" si="49"/>
        <v>0</v>
      </c>
      <c r="N219" s="5">
        <f t="shared" si="50"/>
        <v>0.047505938242280284</v>
      </c>
      <c r="O219" s="5">
        <f t="shared" si="51"/>
        <v>0</v>
      </c>
      <c r="P219" s="5">
        <f t="shared" si="52"/>
        <v>0.04228028503562945</v>
      </c>
      <c r="Q219" s="5">
        <f t="shared" si="53"/>
        <v>0.057007125890736345</v>
      </c>
      <c r="R219" s="4">
        <f t="shared" si="54"/>
        <v>16.96428571428571</v>
      </c>
      <c r="T219" s="5">
        <f>+'Silver '!D346</f>
        <v>0.24017</v>
      </c>
      <c r="V219" s="5">
        <f t="shared" si="55"/>
        <v>0</v>
      </c>
      <c r="W219" s="4">
        <f t="shared" si="56"/>
        <v>0</v>
      </c>
      <c r="X219" s="4">
        <f t="shared" si="57"/>
        <v>0</v>
      </c>
      <c r="Y219" s="5">
        <f t="shared" si="58"/>
        <v>0.011409501187648455</v>
      </c>
      <c r="Z219" s="5">
        <f t="shared" si="59"/>
        <v>0</v>
      </c>
      <c r="AA219" s="5">
        <f t="shared" si="60"/>
        <v>0.010154456057007126</v>
      </c>
      <c r="AB219" s="4">
        <f t="shared" si="61"/>
        <v>0.013691401425178147</v>
      </c>
      <c r="AC219" s="4">
        <f t="shared" si="62"/>
        <v>4.0743125</v>
      </c>
    </row>
    <row r="220" spans="1:29" ht="15.75">
      <c r="A220" s="2">
        <v>1688</v>
      </c>
      <c r="E220" s="2">
        <v>115.8</v>
      </c>
      <c r="H220" s="2">
        <v>138</v>
      </c>
      <c r="I220" s="2">
        <v>10</v>
      </c>
      <c r="K220" s="5">
        <f t="shared" si="63"/>
        <v>0</v>
      </c>
      <c r="L220" s="4">
        <f t="shared" si="48"/>
        <v>0</v>
      </c>
      <c r="M220" s="4">
        <f t="shared" si="49"/>
        <v>0</v>
      </c>
      <c r="N220" s="5">
        <f t="shared" si="50"/>
        <v>0.04584323040380047</v>
      </c>
      <c r="O220" s="5">
        <f t="shared" si="51"/>
        <v>0</v>
      </c>
      <c r="P220" s="5">
        <f t="shared" si="52"/>
        <v>0</v>
      </c>
      <c r="Q220" s="5">
        <f t="shared" si="53"/>
        <v>0.05463182897862233</v>
      </c>
      <c r="R220" s="4">
        <f t="shared" si="54"/>
        <v>17.857142857142854</v>
      </c>
      <c r="T220" s="5">
        <f>+'Silver '!D347</f>
        <v>0.24017</v>
      </c>
      <c r="V220" s="5">
        <f t="shared" si="55"/>
        <v>0</v>
      </c>
      <c r="W220" s="4">
        <f t="shared" si="56"/>
        <v>0</v>
      </c>
      <c r="X220" s="4">
        <f t="shared" si="57"/>
        <v>0</v>
      </c>
      <c r="Y220" s="5">
        <f t="shared" si="58"/>
        <v>0.011010168646080759</v>
      </c>
      <c r="Z220" s="5">
        <f t="shared" si="59"/>
        <v>0</v>
      </c>
      <c r="AA220" s="5">
        <f t="shared" si="60"/>
        <v>0</v>
      </c>
      <c r="AB220" s="4">
        <f t="shared" si="61"/>
        <v>0.013120926365795725</v>
      </c>
      <c r="AC220" s="4">
        <f t="shared" si="62"/>
        <v>4.288749999999999</v>
      </c>
    </row>
    <row r="221" spans="1:29" ht="15.75">
      <c r="A221" s="2">
        <v>1689</v>
      </c>
      <c r="E221" s="2">
        <v>119.8</v>
      </c>
      <c r="G221" s="2">
        <v>120</v>
      </c>
      <c r="H221" s="2">
        <v>129</v>
      </c>
      <c r="I221" s="2">
        <v>10</v>
      </c>
      <c r="K221" s="5">
        <f t="shared" si="63"/>
        <v>0</v>
      </c>
      <c r="L221" s="4">
        <f t="shared" si="48"/>
        <v>0</v>
      </c>
      <c r="M221" s="4">
        <f t="shared" si="49"/>
        <v>0</v>
      </c>
      <c r="N221" s="5">
        <f t="shared" si="50"/>
        <v>0.04742676167854315</v>
      </c>
      <c r="O221" s="5">
        <f t="shared" si="51"/>
        <v>0</v>
      </c>
      <c r="P221" s="5">
        <f t="shared" si="52"/>
        <v>0.047505938242280284</v>
      </c>
      <c r="Q221" s="5">
        <f t="shared" si="53"/>
        <v>0.0510688836104513</v>
      </c>
      <c r="R221" s="4">
        <f t="shared" si="54"/>
        <v>17.857142857142854</v>
      </c>
      <c r="T221" s="5">
        <f>+'Silver '!D348</f>
        <v>0.24017</v>
      </c>
      <c r="V221" s="5">
        <f t="shared" si="55"/>
        <v>0</v>
      </c>
      <c r="W221" s="4">
        <f t="shared" si="56"/>
        <v>0</v>
      </c>
      <c r="X221" s="4">
        <f t="shared" si="57"/>
        <v>0</v>
      </c>
      <c r="Y221" s="5">
        <f t="shared" si="58"/>
        <v>0.011390485352335708</v>
      </c>
      <c r="Z221" s="5">
        <f t="shared" si="59"/>
        <v>0</v>
      </c>
      <c r="AA221" s="5">
        <f t="shared" si="60"/>
        <v>0.011409501187648455</v>
      </c>
      <c r="AB221" s="4">
        <f t="shared" si="61"/>
        <v>0.01226521377672209</v>
      </c>
      <c r="AC221" s="4">
        <f t="shared" si="62"/>
        <v>4.288749999999999</v>
      </c>
    </row>
    <row r="222" spans="1:29" ht="15.75">
      <c r="A222" s="2">
        <v>1690</v>
      </c>
      <c r="E222" s="2">
        <v>118.9</v>
      </c>
      <c r="G222" s="2">
        <v>119.4</v>
      </c>
      <c r="H222" s="2">
        <v>126</v>
      </c>
      <c r="I222" s="2">
        <v>10</v>
      </c>
      <c r="K222" s="5">
        <f t="shared" si="63"/>
        <v>0</v>
      </c>
      <c r="L222" s="4">
        <f t="shared" si="48"/>
        <v>0</v>
      </c>
      <c r="M222" s="4">
        <f t="shared" si="49"/>
        <v>0</v>
      </c>
      <c r="N222" s="5">
        <f t="shared" si="50"/>
        <v>0.04707046714172605</v>
      </c>
      <c r="O222" s="5">
        <f t="shared" si="51"/>
        <v>0</v>
      </c>
      <c r="P222" s="5">
        <f t="shared" si="52"/>
        <v>0.04726840855106888</v>
      </c>
      <c r="Q222" s="5">
        <f t="shared" si="53"/>
        <v>0.0498812351543943</v>
      </c>
      <c r="R222" s="4">
        <f t="shared" si="54"/>
        <v>17.857142857142854</v>
      </c>
      <c r="T222" s="5">
        <f>+'Silver '!D349</f>
        <v>0.24017</v>
      </c>
      <c r="V222" s="5">
        <f t="shared" si="55"/>
        <v>0</v>
      </c>
      <c r="W222" s="4">
        <f t="shared" si="56"/>
        <v>0</v>
      </c>
      <c r="X222" s="4">
        <f t="shared" si="57"/>
        <v>0</v>
      </c>
      <c r="Y222" s="5">
        <f t="shared" si="58"/>
        <v>0.011304914093428346</v>
      </c>
      <c r="Z222" s="5">
        <f t="shared" si="59"/>
        <v>0</v>
      </c>
      <c r="AA222" s="5">
        <f t="shared" si="60"/>
        <v>0.011352453681710213</v>
      </c>
      <c r="AB222" s="4">
        <f t="shared" si="61"/>
        <v>0.011979976247030878</v>
      </c>
      <c r="AC222" s="4">
        <f t="shared" si="62"/>
        <v>4.288749999999999</v>
      </c>
    </row>
    <row r="223" spans="1:29" ht="15.75">
      <c r="A223" s="2">
        <v>1691</v>
      </c>
      <c r="E223" s="2">
        <v>118.4</v>
      </c>
      <c r="G223" s="2">
        <v>118.6</v>
      </c>
      <c r="I223" s="2">
        <v>10</v>
      </c>
      <c r="K223" s="5">
        <f t="shared" si="63"/>
        <v>0</v>
      </c>
      <c r="L223" s="4">
        <f t="shared" si="48"/>
        <v>0</v>
      </c>
      <c r="M223" s="4">
        <f t="shared" si="49"/>
        <v>0</v>
      </c>
      <c r="N223" s="5">
        <f t="shared" si="50"/>
        <v>0.046872525732383215</v>
      </c>
      <c r="O223" s="5">
        <f t="shared" si="51"/>
        <v>0</v>
      </c>
      <c r="P223" s="5">
        <f t="shared" si="52"/>
        <v>0.04695170229612035</v>
      </c>
      <c r="Q223" s="5">
        <f t="shared" si="53"/>
        <v>0</v>
      </c>
      <c r="R223" s="4">
        <f t="shared" si="54"/>
        <v>17.857142857142854</v>
      </c>
      <c r="T223" s="5">
        <f>+'Silver '!D350</f>
        <v>0.21015</v>
      </c>
      <c r="V223" s="5">
        <f t="shared" si="55"/>
        <v>0</v>
      </c>
      <c r="W223" s="4">
        <f t="shared" si="56"/>
        <v>0</v>
      </c>
      <c r="X223" s="4">
        <f t="shared" si="57"/>
        <v>0</v>
      </c>
      <c r="Y223" s="5">
        <f t="shared" si="58"/>
        <v>0.009850261282660333</v>
      </c>
      <c r="Z223" s="5">
        <f t="shared" si="59"/>
        <v>0</v>
      </c>
      <c r="AA223" s="5">
        <f t="shared" si="60"/>
        <v>0.009866900237529692</v>
      </c>
      <c r="AB223" s="4">
        <f t="shared" si="61"/>
        <v>0</v>
      </c>
      <c r="AC223" s="4">
        <f t="shared" si="62"/>
        <v>3.7526785714285706</v>
      </c>
    </row>
    <row r="224" spans="1:29" ht="15.75">
      <c r="A224" s="2">
        <v>1692</v>
      </c>
      <c r="E224" s="2">
        <v>114</v>
      </c>
      <c r="F224" s="2">
        <v>210</v>
      </c>
      <c r="G224" s="2">
        <v>108</v>
      </c>
      <c r="H224" s="2">
        <v>120</v>
      </c>
      <c r="I224" s="2">
        <v>10</v>
      </c>
      <c r="K224" s="5">
        <f t="shared" si="63"/>
        <v>0</v>
      </c>
      <c r="L224" s="4">
        <f t="shared" si="48"/>
        <v>0</v>
      </c>
      <c r="M224" s="4">
        <f t="shared" si="49"/>
        <v>0</v>
      </c>
      <c r="N224" s="5">
        <f t="shared" si="50"/>
        <v>0.04513064133016627</v>
      </c>
      <c r="O224" s="5">
        <f t="shared" si="51"/>
        <v>0.0831353919239905</v>
      </c>
      <c r="P224" s="5">
        <f t="shared" si="52"/>
        <v>0.04275534441805225</v>
      </c>
      <c r="Q224" s="5">
        <f t="shared" si="53"/>
        <v>0.047505938242280284</v>
      </c>
      <c r="R224" s="4">
        <f t="shared" si="54"/>
        <v>17.857142857142854</v>
      </c>
      <c r="T224" s="5">
        <f>+'Silver '!D351</f>
        <v>0.21015</v>
      </c>
      <c r="V224" s="5">
        <f t="shared" si="55"/>
        <v>0</v>
      </c>
      <c r="W224" s="4">
        <f t="shared" si="56"/>
        <v>0</v>
      </c>
      <c r="X224" s="4">
        <f t="shared" si="57"/>
        <v>0</v>
      </c>
      <c r="Y224" s="5">
        <f t="shared" si="58"/>
        <v>0.009484204275534442</v>
      </c>
      <c r="Z224" s="5">
        <f t="shared" si="59"/>
        <v>0.017470902612826602</v>
      </c>
      <c r="AA224" s="5">
        <f t="shared" si="60"/>
        <v>0.00898503562945368</v>
      </c>
      <c r="AB224" s="4">
        <f t="shared" si="61"/>
        <v>0.009983372921615202</v>
      </c>
      <c r="AC224" s="4">
        <f t="shared" si="62"/>
        <v>3.7526785714285706</v>
      </c>
    </row>
    <row r="225" spans="1:29" ht="15.75">
      <c r="A225" s="2">
        <v>1693</v>
      </c>
      <c r="E225" s="2">
        <v>125</v>
      </c>
      <c r="F225" s="2">
        <v>270</v>
      </c>
      <c r="G225" s="2">
        <v>122.7</v>
      </c>
      <c r="H225" s="2">
        <v>123</v>
      </c>
      <c r="I225" s="2">
        <v>10</v>
      </c>
      <c r="K225" s="5">
        <f t="shared" si="63"/>
        <v>0</v>
      </c>
      <c r="L225" s="4">
        <f t="shared" si="48"/>
        <v>0</v>
      </c>
      <c r="M225" s="4">
        <f t="shared" si="49"/>
        <v>0</v>
      </c>
      <c r="N225" s="5">
        <f t="shared" si="50"/>
        <v>0.04948535233570863</v>
      </c>
      <c r="O225" s="5">
        <f t="shared" si="51"/>
        <v>0.10688836104513064</v>
      </c>
      <c r="P225" s="5">
        <f t="shared" si="52"/>
        <v>0.04857482185273159</v>
      </c>
      <c r="Q225" s="5">
        <f t="shared" si="53"/>
        <v>0.048693586698337295</v>
      </c>
      <c r="R225" s="4">
        <f t="shared" si="54"/>
        <v>17.857142857142854</v>
      </c>
      <c r="T225" s="5">
        <f>+'Silver '!D352</f>
        <v>0.21015</v>
      </c>
      <c r="V225" s="5">
        <f t="shared" si="55"/>
        <v>0</v>
      </c>
      <c r="W225" s="4">
        <f t="shared" si="56"/>
        <v>0</v>
      </c>
      <c r="X225" s="4">
        <f t="shared" si="57"/>
        <v>0</v>
      </c>
      <c r="Y225" s="5">
        <f t="shared" si="58"/>
        <v>0.01039934679334917</v>
      </c>
      <c r="Z225" s="5">
        <f t="shared" si="59"/>
        <v>0.022462589073634204</v>
      </c>
      <c r="AA225" s="5">
        <f t="shared" si="60"/>
        <v>0.010207998812351545</v>
      </c>
      <c r="AB225" s="4">
        <f t="shared" si="61"/>
        <v>0.010232957244655583</v>
      </c>
      <c r="AC225" s="4">
        <f t="shared" si="62"/>
        <v>3.7526785714285706</v>
      </c>
    </row>
    <row r="226" spans="1:29" ht="15.75">
      <c r="A226" s="2">
        <v>1694</v>
      </c>
      <c r="E226" s="2">
        <v>136.4</v>
      </c>
      <c r="F226" s="2">
        <v>240</v>
      </c>
      <c r="I226" s="2">
        <v>10</v>
      </c>
      <c r="K226" s="5">
        <f t="shared" si="63"/>
        <v>0</v>
      </c>
      <c r="L226" s="4">
        <f t="shared" si="48"/>
        <v>0</v>
      </c>
      <c r="M226" s="4">
        <f t="shared" si="49"/>
        <v>0</v>
      </c>
      <c r="N226" s="5">
        <f t="shared" si="50"/>
        <v>0.05399841646872526</v>
      </c>
      <c r="O226" s="5">
        <f t="shared" si="51"/>
        <v>0.09501187648456057</v>
      </c>
      <c r="P226" s="5">
        <f t="shared" si="52"/>
        <v>0</v>
      </c>
      <c r="Q226" s="5">
        <f t="shared" si="53"/>
        <v>0</v>
      </c>
      <c r="R226" s="4">
        <f t="shared" si="54"/>
        <v>17.857142857142854</v>
      </c>
      <c r="T226" s="5">
        <f>+'Silver '!D353</f>
        <v>0.21015</v>
      </c>
      <c r="V226" s="5">
        <f t="shared" si="55"/>
        <v>0</v>
      </c>
      <c r="W226" s="4">
        <f t="shared" si="56"/>
        <v>0</v>
      </c>
      <c r="X226" s="4">
        <f t="shared" si="57"/>
        <v>0</v>
      </c>
      <c r="Y226" s="5">
        <f t="shared" si="58"/>
        <v>0.011347767220902614</v>
      </c>
      <c r="Z226" s="5">
        <f t="shared" si="59"/>
        <v>0.019966745843230403</v>
      </c>
      <c r="AA226" s="5">
        <f t="shared" si="60"/>
        <v>0</v>
      </c>
      <c r="AB226" s="4">
        <f t="shared" si="61"/>
        <v>0</v>
      </c>
      <c r="AC226" s="4">
        <f t="shared" si="62"/>
        <v>3.7526785714285706</v>
      </c>
    </row>
    <row r="227" spans="1:29" ht="15.75">
      <c r="A227" s="2">
        <v>1695</v>
      </c>
      <c r="E227" s="2">
        <v>140.4</v>
      </c>
      <c r="F227" s="2">
        <v>255</v>
      </c>
      <c r="I227" s="2">
        <v>11</v>
      </c>
      <c r="K227" s="5">
        <f t="shared" si="63"/>
        <v>0</v>
      </c>
      <c r="L227" s="4">
        <f t="shared" si="48"/>
        <v>0</v>
      </c>
      <c r="M227" s="4">
        <f t="shared" si="49"/>
        <v>0</v>
      </c>
      <c r="N227" s="5">
        <f t="shared" si="50"/>
        <v>0.05558194774346793</v>
      </c>
      <c r="O227" s="5">
        <f t="shared" si="51"/>
        <v>0.10095011876484561</v>
      </c>
      <c r="P227" s="5">
        <f t="shared" si="52"/>
        <v>0</v>
      </c>
      <c r="Q227" s="5">
        <f t="shared" si="53"/>
        <v>0</v>
      </c>
      <c r="R227" s="4">
        <f t="shared" si="54"/>
        <v>19.642857142857142</v>
      </c>
      <c r="T227" s="5">
        <f>+'Silver '!D354</f>
        <v>0.21015</v>
      </c>
      <c r="V227" s="5">
        <f t="shared" si="55"/>
        <v>0</v>
      </c>
      <c r="W227" s="4">
        <f t="shared" si="56"/>
        <v>0</v>
      </c>
      <c r="X227" s="4">
        <f t="shared" si="57"/>
        <v>0</v>
      </c>
      <c r="Y227" s="5">
        <f t="shared" si="58"/>
        <v>0.011680546318289787</v>
      </c>
      <c r="Z227" s="5">
        <f t="shared" si="59"/>
        <v>0.021214667458432306</v>
      </c>
      <c r="AA227" s="5">
        <f t="shared" si="60"/>
        <v>0</v>
      </c>
      <c r="AB227" s="4">
        <f t="shared" si="61"/>
        <v>0</v>
      </c>
      <c r="AC227" s="4">
        <f t="shared" si="62"/>
        <v>4.127946428571429</v>
      </c>
    </row>
    <row r="228" spans="1:29" ht="15.75">
      <c r="A228" s="2">
        <v>1696</v>
      </c>
      <c r="E228" s="2">
        <v>138.3</v>
      </c>
      <c r="F228" s="2">
        <v>246</v>
      </c>
      <c r="H228" s="2">
        <v>144</v>
      </c>
      <c r="I228" s="2">
        <v>12.5</v>
      </c>
      <c r="K228" s="5">
        <f t="shared" si="63"/>
        <v>0</v>
      </c>
      <c r="L228" s="4">
        <f t="shared" si="48"/>
        <v>0</v>
      </c>
      <c r="M228" s="4">
        <f t="shared" si="49"/>
        <v>0</v>
      </c>
      <c r="N228" s="5">
        <f t="shared" si="50"/>
        <v>0.05475059382422803</v>
      </c>
      <c r="O228" s="5">
        <f t="shared" si="51"/>
        <v>0.09738717339667459</v>
      </c>
      <c r="P228" s="5">
        <f t="shared" si="52"/>
        <v>0</v>
      </c>
      <c r="Q228" s="5">
        <f t="shared" si="53"/>
        <v>0.057007125890736345</v>
      </c>
      <c r="R228" s="4">
        <f t="shared" si="54"/>
        <v>22.32142857142857</v>
      </c>
      <c r="T228" s="5">
        <f>+'Silver '!D355</f>
        <v>0.21015</v>
      </c>
      <c r="V228" s="5">
        <f t="shared" si="55"/>
        <v>0</v>
      </c>
      <c r="W228" s="4">
        <f t="shared" si="56"/>
        <v>0</v>
      </c>
      <c r="X228" s="4">
        <f t="shared" si="57"/>
        <v>0</v>
      </c>
      <c r="Y228" s="5">
        <f t="shared" si="58"/>
        <v>0.011505837292161522</v>
      </c>
      <c r="Z228" s="5">
        <f t="shared" si="59"/>
        <v>0.020465914489311166</v>
      </c>
      <c r="AA228" s="5">
        <f t="shared" si="60"/>
        <v>0</v>
      </c>
      <c r="AB228" s="4">
        <f t="shared" si="61"/>
        <v>0.011980047505938243</v>
      </c>
      <c r="AC228" s="4">
        <f t="shared" si="62"/>
        <v>4.6908482142857135</v>
      </c>
    </row>
    <row r="229" spans="1:29" ht="15.75">
      <c r="A229" s="2">
        <v>1697</v>
      </c>
      <c r="E229" s="2">
        <v>138.2</v>
      </c>
      <c r="F229" s="2">
        <v>246</v>
      </c>
      <c r="G229" s="2">
        <v>141</v>
      </c>
      <c r="I229" s="2">
        <v>12.5</v>
      </c>
      <c r="K229" s="5">
        <f t="shared" si="63"/>
        <v>0</v>
      </c>
      <c r="L229" s="4">
        <f t="shared" si="48"/>
        <v>0</v>
      </c>
      <c r="M229" s="4">
        <f t="shared" si="49"/>
        <v>0</v>
      </c>
      <c r="N229" s="5">
        <f t="shared" si="50"/>
        <v>0.054711005542359456</v>
      </c>
      <c r="O229" s="5">
        <f t="shared" si="51"/>
        <v>0.09738717339667459</v>
      </c>
      <c r="P229" s="5">
        <f t="shared" si="52"/>
        <v>0.055819477434679333</v>
      </c>
      <c r="Q229" s="5">
        <f t="shared" si="53"/>
        <v>0</v>
      </c>
      <c r="R229" s="4">
        <f t="shared" si="54"/>
        <v>22.32142857142857</v>
      </c>
      <c r="T229" s="5">
        <f>+'Silver '!D356</f>
        <v>0.21015</v>
      </c>
      <c r="V229" s="5">
        <f t="shared" si="55"/>
        <v>0</v>
      </c>
      <c r="W229" s="4">
        <f t="shared" si="56"/>
        <v>0</v>
      </c>
      <c r="X229" s="4">
        <f t="shared" si="57"/>
        <v>0</v>
      </c>
      <c r="Y229" s="5">
        <f t="shared" si="58"/>
        <v>0.01149751781472684</v>
      </c>
      <c r="Z229" s="5">
        <f t="shared" si="59"/>
        <v>0.020465914489311166</v>
      </c>
      <c r="AA229" s="5">
        <f t="shared" si="60"/>
        <v>0.011730463182897862</v>
      </c>
      <c r="AB229" s="4">
        <f t="shared" si="61"/>
        <v>0</v>
      </c>
      <c r="AC229" s="4">
        <f t="shared" si="62"/>
        <v>4.6908482142857135</v>
      </c>
    </row>
    <row r="230" spans="1:29" ht="15.75">
      <c r="A230" s="2">
        <v>1698</v>
      </c>
      <c r="E230" s="2">
        <v>145.8</v>
      </c>
      <c r="F230" s="2">
        <v>252</v>
      </c>
      <c r="H230" s="2">
        <v>155</v>
      </c>
      <c r="I230" s="2">
        <v>11</v>
      </c>
      <c r="K230" s="5">
        <f t="shared" si="63"/>
        <v>0</v>
      </c>
      <c r="L230" s="4">
        <f t="shared" si="48"/>
        <v>0</v>
      </c>
      <c r="M230" s="4">
        <f t="shared" si="49"/>
        <v>0</v>
      </c>
      <c r="N230" s="5">
        <f t="shared" si="50"/>
        <v>0.057719714964370554</v>
      </c>
      <c r="O230" s="5">
        <f t="shared" si="51"/>
        <v>0.0997624703087886</v>
      </c>
      <c r="P230" s="5">
        <f t="shared" si="52"/>
        <v>0</v>
      </c>
      <c r="Q230" s="5">
        <f t="shared" si="53"/>
        <v>0.0613618368962787</v>
      </c>
      <c r="R230" s="4">
        <f t="shared" si="54"/>
        <v>19.642857142857142</v>
      </c>
      <c r="T230" s="5">
        <f>+'Silver '!D357</f>
        <v>0.21015</v>
      </c>
      <c r="V230" s="5">
        <f t="shared" si="55"/>
        <v>0</v>
      </c>
      <c r="W230" s="4">
        <f t="shared" si="56"/>
        <v>0</v>
      </c>
      <c r="X230" s="4">
        <f t="shared" si="57"/>
        <v>0</v>
      </c>
      <c r="Y230" s="5">
        <f t="shared" si="58"/>
        <v>0.012129798099762472</v>
      </c>
      <c r="Z230" s="5">
        <f t="shared" si="59"/>
        <v>0.020965083135391926</v>
      </c>
      <c r="AA230" s="5">
        <f t="shared" si="60"/>
        <v>0</v>
      </c>
      <c r="AB230" s="4">
        <f t="shared" si="61"/>
        <v>0.01289519002375297</v>
      </c>
      <c r="AC230" s="4">
        <f t="shared" si="62"/>
        <v>4.127946428571429</v>
      </c>
    </row>
    <row r="231" spans="1:29" ht="15.75">
      <c r="A231" s="2">
        <v>1699</v>
      </c>
      <c r="E231" s="2">
        <v>146.2</v>
      </c>
      <c r="F231" s="2">
        <v>252</v>
      </c>
      <c r="I231" s="2">
        <v>10.5</v>
      </c>
      <c r="K231" s="5">
        <f t="shared" si="63"/>
        <v>0</v>
      </c>
      <c r="L231" s="4">
        <f t="shared" si="48"/>
        <v>0</v>
      </c>
      <c r="M231" s="4">
        <f t="shared" si="49"/>
        <v>0</v>
      </c>
      <c r="N231" s="5">
        <f t="shared" si="50"/>
        <v>0.05787806809184481</v>
      </c>
      <c r="O231" s="5">
        <f t="shared" si="51"/>
        <v>0.0997624703087886</v>
      </c>
      <c r="P231" s="5">
        <f t="shared" si="52"/>
        <v>0</v>
      </c>
      <c r="Q231" s="5">
        <f t="shared" si="53"/>
        <v>0</v>
      </c>
      <c r="R231" s="4">
        <f t="shared" si="54"/>
        <v>18.749999999999996</v>
      </c>
      <c r="T231" s="5">
        <f>+'Silver '!D358</f>
        <v>0.21015</v>
      </c>
      <c r="V231" s="5">
        <f t="shared" si="55"/>
        <v>0</v>
      </c>
      <c r="W231" s="4">
        <f t="shared" si="56"/>
        <v>0</v>
      </c>
      <c r="X231" s="4">
        <f t="shared" si="57"/>
        <v>0</v>
      </c>
      <c r="Y231" s="5">
        <f t="shared" si="58"/>
        <v>0.012163076009501186</v>
      </c>
      <c r="Z231" s="5">
        <f t="shared" si="59"/>
        <v>0.020965083135391926</v>
      </c>
      <c r="AA231" s="5">
        <f t="shared" si="60"/>
        <v>0</v>
      </c>
      <c r="AB231" s="4">
        <f t="shared" si="61"/>
        <v>0</v>
      </c>
      <c r="AC231" s="4">
        <f t="shared" si="62"/>
        <v>3.940312499999999</v>
      </c>
    </row>
    <row r="232" spans="1:29" ht="15.75">
      <c r="A232" s="2">
        <v>1700</v>
      </c>
      <c r="E232" s="2">
        <v>146.8</v>
      </c>
      <c r="F232" s="2">
        <v>252</v>
      </c>
      <c r="I232" s="2">
        <v>10.7</v>
      </c>
      <c r="K232" s="5">
        <f t="shared" si="63"/>
        <v>0</v>
      </c>
      <c r="L232" s="4">
        <f t="shared" si="48"/>
        <v>0</v>
      </c>
      <c r="M232" s="4">
        <f t="shared" si="49"/>
        <v>0</v>
      </c>
      <c r="N232" s="5">
        <f t="shared" si="50"/>
        <v>0.05811559778305622</v>
      </c>
      <c r="O232" s="5">
        <f t="shared" si="51"/>
        <v>0.0997624703087886</v>
      </c>
      <c r="P232" s="5">
        <f t="shared" si="52"/>
        <v>0</v>
      </c>
      <c r="Q232" s="5">
        <f t="shared" si="53"/>
        <v>0</v>
      </c>
      <c r="R232" s="4">
        <f t="shared" si="54"/>
        <v>19.107142857142854</v>
      </c>
      <c r="T232" s="5">
        <f>+'Silver '!D359</f>
        <v>0.21015</v>
      </c>
      <c r="V232" s="5">
        <f t="shared" si="55"/>
        <v>0</v>
      </c>
      <c r="W232" s="4">
        <f t="shared" si="56"/>
        <v>0</v>
      </c>
      <c r="X232" s="4">
        <f t="shared" si="57"/>
        <v>0</v>
      </c>
      <c r="Y232" s="5">
        <f t="shared" si="58"/>
        <v>0.012212992874109265</v>
      </c>
      <c r="Z232" s="5">
        <f t="shared" si="59"/>
        <v>0.020965083135391926</v>
      </c>
      <c r="AA232" s="5">
        <f t="shared" si="60"/>
        <v>0</v>
      </c>
      <c r="AB232" s="4">
        <f t="shared" si="61"/>
        <v>0</v>
      </c>
      <c r="AC232" s="4">
        <f t="shared" si="62"/>
        <v>4.015366071428571</v>
      </c>
    </row>
    <row r="233" spans="1:29" ht="15.75">
      <c r="A233" s="2">
        <v>1701</v>
      </c>
      <c r="E233" s="2">
        <v>145.8</v>
      </c>
      <c r="F233" s="2">
        <v>252</v>
      </c>
      <c r="I233" s="2">
        <v>10.5</v>
      </c>
      <c r="K233" s="5">
        <f t="shared" si="63"/>
        <v>0</v>
      </c>
      <c r="L233" s="4">
        <f t="shared" si="48"/>
        <v>0</v>
      </c>
      <c r="M233" s="4">
        <f t="shared" si="49"/>
        <v>0</v>
      </c>
      <c r="N233" s="5">
        <f t="shared" si="50"/>
        <v>0.057719714964370554</v>
      </c>
      <c r="O233" s="5">
        <f t="shared" si="51"/>
        <v>0.0997624703087886</v>
      </c>
      <c r="P233" s="5">
        <f t="shared" si="52"/>
        <v>0</v>
      </c>
      <c r="Q233" s="5">
        <f t="shared" si="53"/>
        <v>0</v>
      </c>
      <c r="R233" s="4">
        <f t="shared" si="54"/>
        <v>18.749999999999996</v>
      </c>
      <c r="T233" s="5">
        <f>+'Silver '!D360</f>
        <v>0.21015</v>
      </c>
      <c r="V233" s="5">
        <f t="shared" si="55"/>
        <v>0</v>
      </c>
      <c r="W233" s="4">
        <f t="shared" si="56"/>
        <v>0</v>
      </c>
      <c r="X233" s="4">
        <f t="shared" si="57"/>
        <v>0</v>
      </c>
      <c r="Y233" s="5">
        <f t="shared" si="58"/>
        <v>0.012129798099762472</v>
      </c>
      <c r="Z233" s="5">
        <f t="shared" si="59"/>
        <v>0.020965083135391926</v>
      </c>
      <c r="AA233" s="5">
        <f t="shared" si="60"/>
        <v>0</v>
      </c>
      <c r="AB233" s="4">
        <f t="shared" si="61"/>
        <v>0</v>
      </c>
      <c r="AC233" s="4">
        <f t="shared" si="62"/>
        <v>3.940312499999999</v>
      </c>
    </row>
    <row r="234" spans="1:29" ht="15.75">
      <c r="A234" s="2">
        <v>1702</v>
      </c>
      <c r="E234" s="2">
        <v>144.5</v>
      </c>
      <c r="F234" s="2">
        <v>258</v>
      </c>
      <c r="I234" s="2">
        <v>11.5</v>
      </c>
      <c r="K234" s="5">
        <f t="shared" si="63"/>
        <v>0</v>
      </c>
      <c r="L234" s="4">
        <f t="shared" si="48"/>
        <v>0</v>
      </c>
      <c r="M234" s="4">
        <f t="shared" si="49"/>
        <v>0</v>
      </c>
      <c r="N234" s="5">
        <f t="shared" si="50"/>
        <v>0.057205067300079175</v>
      </c>
      <c r="O234" s="5">
        <f t="shared" si="51"/>
        <v>0.1021377672209026</v>
      </c>
      <c r="P234" s="5">
        <f t="shared" si="52"/>
        <v>0</v>
      </c>
      <c r="Q234" s="5">
        <f t="shared" si="53"/>
        <v>0</v>
      </c>
      <c r="R234" s="4">
        <f t="shared" si="54"/>
        <v>20.535714285714285</v>
      </c>
      <c r="T234" s="5">
        <f>+'Silver '!D361</f>
        <v>0.21015</v>
      </c>
      <c r="V234" s="5">
        <f t="shared" si="55"/>
        <v>0</v>
      </c>
      <c r="W234" s="4">
        <f t="shared" si="56"/>
        <v>0</v>
      </c>
      <c r="X234" s="4">
        <f t="shared" si="57"/>
        <v>0</v>
      </c>
      <c r="Y234" s="5">
        <f t="shared" si="58"/>
        <v>0.012021644893111638</v>
      </c>
      <c r="Z234" s="5">
        <f t="shared" si="59"/>
        <v>0.021464251781472682</v>
      </c>
      <c r="AA234" s="5">
        <f t="shared" si="60"/>
        <v>0</v>
      </c>
      <c r="AB234" s="4">
        <f t="shared" si="61"/>
        <v>0</v>
      </c>
      <c r="AC234" s="4">
        <f t="shared" si="62"/>
        <v>4.315580357142857</v>
      </c>
    </row>
    <row r="235" spans="1:29" ht="15.75">
      <c r="A235" s="2">
        <v>1703</v>
      </c>
      <c r="E235" s="2">
        <v>144.9</v>
      </c>
      <c r="F235" s="2">
        <v>253.5</v>
      </c>
      <c r="G235" s="2">
        <v>144</v>
      </c>
      <c r="K235" s="5">
        <f t="shared" si="63"/>
        <v>0</v>
      </c>
      <c r="L235" s="4">
        <f t="shared" si="48"/>
        <v>0</v>
      </c>
      <c r="M235" s="4">
        <f t="shared" si="49"/>
        <v>0</v>
      </c>
      <c r="N235" s="5">
        <f t="shared" si="50"/>
        <v>0.05736342042755345</v>
      </c>
      <c r="O235" s="5">
        <f t="shared" si="51"/>
        <v>0.1003562945368171</v>
      </c>
      <c r="P235" s="5">
        <f t="shared" si="52"/>
        <v>0.057007125890736345</v>
      </c>
      <c r="Q235" s="5">
        <f t="shared" si="53"/>
        <v>0</v>
      </c>
      <c r="R235" s="4">
        <f t="shared" si="54"/>
        <v>0</v>
      </c>
      <c r="T235" s="5">
        <f>+'Silver '!D362</f>
        <v>0.21015</v>
      </c>
      <c r="V235" s="5">
        <f t="shared" si="55"/>
        <v>0</v>
      </c>
      <c r="W235" s="4">
        <f t="shared" si="56"/>
        <v>0</v>
      </c>
      <c r="X235" s="4">
        <f t="shared" si="57"/>
        <v>0</v>
      </c>
      <c r="Y235" s="5">
        <f t="shared" si="58"/>
        <v>0.012054922802850358</v>
      </c>
      <c r="Z235" s="5">
        <f t="shared" si="59"/>
        <v>0.021089875296912114</v>
      </c>
      <c r="AA235" s="5">
        <f t="shared" si="60"/>
        <v>0.011980047505938243</v>
      </c>
      <c r="AB235" s="4">
        <f t="shared" si="61"/>
        <v>0</v>
      </c>
      <c r="AC235" s="4">
        <f t="shared" si="62"/>
        <v>0</v>
      </c>
    </row>
    <row r="236" spans="1:29" ht="15.75">
      <c r="A236" s="2">
        <v>1704</v>
      </c>
      <c r="E236" s="2">
        <v>143.6</v>
      </c>
      <c r="F236" s="2">
        <v>250.4</v>
      </c>
      <c r="H236" s="2">
        <v>147</v>
      </c>
      <c r="I236" s="2">
        <v>11</v>
      </c>
      <c r="K236" s="5">
        <f t="shared" si="63"/>
        <v>0</v>
      </c>
      <c r="L236" s="4">
        <f t="shared" si="48"/>
        <v>0</v>
      </c>
      <c r="M236" s="4">
        <f t="shared" si="49"/>
        <v>0</v>
      </c>
      <c r="N236" s="5">
        <f t="shared" si="50"/>
        <v>0.05684877276326207</v>
      </c>
      <c r="O236" s="5">
        <f t="shared" si="51"/>
        <v>0.09912905779889153</v>
      </c>
      <c r="P236" s="5">
        <f t="shared" si="52"/>
        <v>0</v>
      </c>
      <c r="Q236" s="5">
        <f t="shared" si="53"/>
        <v>0.05819477434679335</v>
      </c>
      <c r="R236" s="4">
        <f t="shared" si="54"/>
        <v>19.642857142857142</v>
      </c>
      <c r="T236" s="5">
        <f>+'Silver '!D363</f>
        <v>0.21015</v>
      </c>
      <c r="V236" s="5">
        <f t="shared" si="55"/>
        <v>0</v>
      </c>
      <c r="W236" s="4">
        <f t="shared" si="56"/>
        <v>0</v>
      </c>
      <c r="X236" s="4">
        <f t="shared" si="57"/>
        <v>0</v>
      </c>
      <c r="Y236" s="5">
        <f t="shared" si="58"/>
        <v>0.011946769596199525</v>
      </c>
      <c r="Z236" s="5">
        <f t="shared" si="59"/>
        <v>0.020831971496437056</v>
      </c>
      <c r="AA236" s="5">
        <f t="shared" si="60"/>
        <v>0</v>
      </c>
      <c r="AB236" s="4">
        <f t="shared" si="61"/>
        <v>0.012229631828978623</v>
      </c>
      <c r="AC236" s="4">
        <f t="shared" si="62"/>
        <v>4.127946428571429</v>
      </c>
    </row>
    <row r="237" spans="1:29" ht="15.75">
      <c r="A237" s="2">
        <v>1705</v>
      </c>
      <c r="E237" s="2">
        <v>147.2</v>
      </c>
      <c r="G237" s="2">
        <v>139.7</v>
      </c>
      <c r="H237" s="2">
        <v>147</v>
      </c>
      <c r="I237" s="2">
        <v>11</v>
      </c>
      <c r="K237" s="5">
        <f t="shared" si="63"/>
        <v>0</v>
      </c>
      <c r="L237" s="4">
        <f t="shared" si="48"/>
        <v>0</v>
      </c>
      <c r="M237" s="4">
        <f t="shared" si="49"/>
        <v>0</v>
      </c>
      <c r="N237" s="5">
        <f t="shared" si="50"/>
        <v>0.058273950910530475</v>
      </c>
      <c r="O237" s="5">
        <f t="shared" si="51"/>
        <v>0</v>
      </c>
      <c r="P237" s="5">
        <f t="shared" si="52"/>
        <v>0.05530482977038796</v>
      </c>
      <c r="Q237" s="5">
        <f t="shared" si="53"/>
        <v>0.05819477434679335</v>
      </c>
      <c r="R237" s="4">
        <f t="shared" si="54"/>
        <v>19.642857142857142</v>
      </c>
      <c r="T237" s="5">
        <f>+'Silver '!D364</f>
        <v>0.21015</v>
      </c>
      <c r="V237" s="5">
        <f t="shared" si="55"/>
        <v>0</v>
      </c>
      <c r="W237" s="4">
        <f t="shared" si="56"/>
        <v>0</v>
      </c>
      <c r="X237" s="4">
        <f t="shared" si="57"/>
        <v>0</v>
      </c>
      <c r="Y237" s="5">
        <f t="shared" si="58"/>
        <v>0.01224627078384798</v>
      </c>
      <c r="Z237" s="5">
        <f t="shared" si="59"/>
        <v>0</v>
      </c>
      <c r="AA237" s="5">
        <f t="shared" si="60"/>
        <v>0.01162230997624703</v>
      </c>
      <c r="AB237" s="4">
        <f t="shared" si="61"/>
        <v>0.012229631828978623</v>
      </c>
      <c r="AC237" s="4">
        <f t="shared" si="62"/>
        <v>4.127946428571429</v>
      </c>
    </row>
    <row r="238" spans="1:29" ht="15.75">
      <c r="A238" s="2">
        <v>1706</v>
      </c>
      <c r="E238" s="2">
        <v>135.3</v>
      </c>
      <c r="H238" s="2">
        <v>146</v>
      </c>
      <c r="I238" s="2">
        <v>12</v>
      </c>
      <c r="K238" s="5">
        <f t="shared" si="63"/>
        <v>0</v>
      </c>
      <c r="L238" s="4">
        <f t="shared" si="48"/>
        <v>0</v>
      </c>
      <c r="M238" s="4">
        <f t="shared" si="49"/>
        <v>0</v>
      </c>
      <c r="N238" s="5">
        <f t="shared" si="50"/>
        <v>0.05356294536817103</v>
      </c>
      <c r="O238" s="5">
        <f t="shared" si="51"/>
        <v>0</v>
      </c>
      <c r="P238" s="5">
        <f t="shared" si="52"/>
        <v>0</v>
      </c>
      <c r="Q238" s="5">
        <f t="shared" si="53"/>
        <v>0.05779889152810768</v>
      </c>
      <c r="R238" s="4">
        <f t="shared" si="54"/>
        <v>21.428571428571427</v>
      </c>
      <c r="T238" s="5">
        <f>+'Silver '!D365</f>
        <v>0.21015</v>
      </c>
      <c r="V238" s="5">
        <f t="shared" si="55"/>
        <v>0</v>
      </c>
      <c r="W238" s="4">
        <f t="shared" si="56"/>
        <v>0</v>
      </c>
      <c r="X238" s="4">
        <f t="shared" si="57"/>
        <v>0</v>
      </c>
      <c r="Y238" s="5">
        <f t="shared" si="58"/>
        <v>0.011256252969121142</v>
      </c>
      <c r="Z238" s="5">
        <f t="shared" si="59"/>
        <v>0</v>
      </c>
      <c r="AA238" s="5">
        <f t="shared" si="60"/>
        <v>0</v>
      </c>
      <c r="AB238" s="4">
        <f t="shared" si="61"/>
        <v>0.01214643705463183</v>
      </c>
      <c r="AC238" s="4">
        <f t="shared" si="62"/>
        <v>4.503214285714286</v>
      </c>
    </row>
    <row r="239" spans="1:29" ht="15.75">
      <c r="A239" s="2">
        <v>1707</v>
      </c>
      <c r="E239" s="2">
        <v>133.6</v>
      </c>
      <c r="F239" s="2">
        <v>250</v>
      </c>
      <c r="G239" s="2">
        <v>132</v>
      </c>
      <c r="H239" s="2">
        <v>148</v>
      </c>
      <c r="I239" s="2">
        <v>12.35</v>
      </c>
      <c r="K239" s="5">
        <f t="shared" si="63"/>
        <v>0</v>
      </c>
      <c r="L239" s="4">
        <f t="shared" si="48"/>
        <v>0</v>
      </c>
      <c r="M239" s="4">
        <f t="shared" si="49"/>
        <v>0</v>
      </c>
      <c r="N239" s="5">
        <f t="shared" si="50"/>
        <v>0.05288994457640538</v>
      </c>
      <c r="O239" s="5">
        <f t="shared" si="51"/>
        <v>0.09897070467141726</v>
      </c>
      <c r="P239" s="5">
        <f t="shared" si="52"/>
        <v>0.052256532066508314</v>
      </c>
      <c r="Q239" s="5">
        <f t="shared" si="53"/>
        <v>0.05859065716547902</v>
      </c>
      <c r="R239" s="4">
        <f t="shared" si="54"/>
        <v>22.053571428571427</v>
      </c>
      <c r="T239" s="5">
        <f>+'Silver '!D366</f>
        <v>0.21015</v>
      </c>
      <c r="V239" s="5">
        <f t="shared" si="55"/>
        <v>0</v>
      </c>
      <c r="W239" s="4">
        <f t="shared" si="56"/>
        <v>0</v>
      </c>
      <c r="X239" s="4">
        <f t="shared" si="57"/>
        <v>0</v>
      </c>
      <c r="Y239" s="5">
        <f t="shared" si="58"/>
        <v>0.01111482185273159</v>
      </c>
      <c r="Z239" s="5">
        <f t="shared" si="59"/>
        <v>0.02079869358669834</v>
      </c>
      <c r="AA239" s="5">
        <f t="shared" si="60"/>
        <v>0.010981710213776722</v>
      </c>
      <c r="AB239" s="4">
        <f t="shared" si="61"/>
        <v>0.012312826603325416</v>
      </c>
      <c r="AC239" s="4">
        <f t="shared" si="62"/>
        <v>4.634558035714285</v>
      </c>
    </row>
    <row r="240" spans="1:29" ht="15.75">
      <c r="A240" s="2">
        <v>1708</v>
      </c>
      <c r="E240" s="2">
        <v>139.6</v>
      </c>
      <c r="G240" s="2">
        <v>123</v>
      </c>
      <c r="H240" s="2">
        <v>165</v>
      </c>
      <c r="I240" s="2">
        <v>12.3</v>
      </c>
      <c r="K240" s="5">
        <f t="shared" si="63"/>
        <v>0</v>
      </c>
      <c r="L240" s="4">
        <f t="shared" si="48"/>
        <v>0</v>
      </c>
      <c r="M240" s="4">
        <f t="shared" si="49"/>
        <v>0</v>
      </c>
      <c r="N240" s="5">
        <f t="shared" si="50"/>
        <v>0.0552652414885194</v>
      </c>
      <c r="O240" s="5">
        <f t="shared" si="51"/>
        <v>0</v>
      </c>
      <c r="P240" s="5">
        <f t="shared" si="52"/>
        <v>0.048693586698337295</v>
      </c>
      <c r="Q240" s="5">
        <f t="shared" si="53"/>
        <v>0.06532066508313539</v>
      </c>
      <c r="R240" s="4">
        <f t="shared" si="54"/>
        <v>21.96428571428571</v>
      </c>
      <c r="T240" s="5">
        <f>+'Silver '!D367</f>
        <v>0.21015</v>
      </c>
      <c r="V240" s="5">
        <f t="shared" si="55"/>
        <v>0</v>
      </c>
      <c r="W240" s="4">
        <f t="shared" si="56"/>
        <v>0</v>
      </c>
      <c r="X240" s="4">
        <f t="shared" si="57"/>
        <v>0</v>
      </c>
      <c r="Y240" s="5">
        <f t="shared" si="58"/>
        <v>0.011613990498812352</v>
      </c>
      <c r="Z240" s="5">
        <f t="shared" si="59"/>
        <v>0</v>
      </c>
      <c r="AA240" s="5">
        <f t="shared" si="60"/>
        <v>0.010232957244655583</v>
      </c>
      <c r="AB240" s="4">
        <f t="shared" si="61"/>
        <v>0.013727137767220902</v>
      </c>
      <c r="AC240" s="4">
        <f t="shared" si="62"/>
        <v>4.615794642857143</v>
      </c>
    </row>
    <row r="241" spans="1:29" ht="15.75">
      <c r="A241" s="2">
        <v>1709</v>
      </c>
      <c r="E241" s="2">
        <v>144.2</v>
      </c>
      <c r="G241" s="2">
        <v>125.5</v>
      </c>
      <c r="H241" s="2">
        <v>162</v>
      </c>
      <c r="I241" s="2">
        <v>12.5</v>
      </c>
      <c r="K241" s="5">
        <f t="shared" si="63"/>
        <v>0</v>
      </c>
      <c r="L241" s="4">
        <f t="shared" si="48"/>
        <v>0</v>
      </c>
      <c r="M241" s="4">
        <f t="shared" si="49"/>
        <v>0</v>
      </c>
      <c r="N241" s="5">
        <f t="shared" si="50"/>
        <v>0.05708630245447347</v>
      </c>
      <c r="O241" s="5">
        <f t="shared" si="51"/>
        <v>0</v>
      </c>
      <c r="P241" s="5">
        <f t="shared" si="52"/>
        <v>0.04968329374505146</v>
      </c>
      <c r="Q241" s="5">
        <f t="shared" si="53"/>
        <v>0.06413301662707839</v>
      </c>
      <c r="R241" s="4">
        <f t="shared" si="54"/>
        <v>22.32142857142857</v>
      </c>
      <c r="T241" s="5">
        <f>+'Silver '!D368</f>
        <v>0.21015</v>
      </c>
      <c r="V241" s="5">
        <f t="shared" si="55"/>
        <v>0</v>
      </c>
      <c r="W241" s="4">
        <f t="shared" si="56"/>
        <v>0</v>
      </c>
      <c r="X241" s="4">
        <f t="shared" si="57"/>
        <v>0</v>
      </c>
      <c r="Y241" s="5">
        <f t="shared" si="58"/>
        <v>0.0119966864608076</v>
      </c>
      <c r="Z241" s="5">
        <f t="shared" si="59"/>
        <v>0</v>
      </c>
      <c r="AA241" s="5">
        <f t="shared" si="60"/>
        <v>0.010440944180522565</v>
      </c>
      <c r="AB241" s="4">
        <f t="shared" si="61"/>
        <v>0.013477553444180524</v>
      </c>
      <c r="AC241" s="4">
        <f t="shared" si="62"/>
        <v>4.6908482142857135</v>
      </c>
    </row>
    <row r="242" spans="1:29" ht="15.75">
      <c r="A242" s="2">
        <v>1710</v>
      </c>
      <c r="D242" s="2">
        <v>105</v>
      </c>
      <c r="E242" s="2">
        <v>128.6</v>
      </c>
      <c r="G242" s="2">
        <v>137.1</v>
      </c>
      <c r="I242" s="2">
        <v>12.38</v>
      </c>
      <c r="K242" s="5">
        <f t="shared" si="63"/>
        <v>0</v>
      </c>
      <c r="L242" s="4">
        <f t="shared" si="48"/>
        <v>0</v>
      </c>
      <c r="M242" s="4">
        <f t="shared" si="49"/>
        <v>187.49999999999997</v>
      </c>
      <c r="N242" s="5">
        <f t="shared" si="50"/>
        <v>0.050910530482977036</v>
      </c>
      <c r="O242" s="5">
        <f t="shared" si="51"/>
        <v>0</v>
      </c>
      <c r="P242" s="5">
        <f t="shared" si="52"/>
        <v>0.054275534441805225</v>
      </c>
      <c r="Q242" s="5">
        <f t="shared" si="53"/>
        <v>0</v>
      </c>
      <c r="R242" s="4">
        <f t="shared" si="54"/>
        <v>22.107142857142858</v>
      </c>
      <c r="T242" s="5">
        <f>+'Silver '!D369</f>
        <v>0.21015</v>
      </c>
      <c r="V242" s="5">
        <f t="shared" si="55"/>
        <v>0</v>
      </c>
      <c r="W242" s="4">
        <f t="shared" si="56"/>
        <v>0</v>
      </c>
      <c r="X242" s="4">
        <f t="shared" si="57"/>
        <v>39.403124999999996</v>
      </c>
      <c r="Y242" s="5">
        <f t="shared" si="58"/>
        <v>0.010698847980997624</v>
      </c>
      <c r="Z242" s="5">
        <f t="shared" si="59"/>
        <v>0</v>
      </c>
      <c r="AA242" s="5">
        <f t="shared" si="60"/>
        <v>0.011406003562945369</v>
      </c>
      <c r="AB242" s="4">
        <f t="shared" si="61"/>
        <v>0</v>
      </c>
      <c r="AC242" s="4">
        <f t="shared" si="62"/>
        <v>4.6458160714285714</v>
      </c>
    </row>
    <row r="243" spans="1:29" ht="15.75">
      <c r="A243" s="2">
        <v>1711</v>
      </c>
      <c r="C243" s="4">
        <v>24</v>
      </c>
      <c r="E243" s="2">
        <v>125.4</v>
      </c>
      <c r="F243" s="2">
        <v>258</v>
      </c>
      <c r="G243" s="2">
        <v>132</v>
      </c>
      <c r="I243" s="2">
        <v>11.43</v>
      </c>
      <c r="K243" s="5">
        <f t="shared" si="63"/>
        <v>0</v>
      </c>
      <c r="L243" s="4">
        <f t="shared" si="48"/>
        <v>42.857142857142854</v>
      </c>
      <c r="M243" s="4">
        <f t="shared" si="49"/>
        <v>0</v>
      </c>
      <c r="N243" s="5">
        <f t="shared" si="50"/>
        <v>0.0496437054631829</v>
      </c>
      <c r="O243" s="5">
        <f t="shared" si="51"/>
        <v>0.1021377672209026</v>
      </c>
      <c r="P243" s="5">
        <f t="shared" si="52"/>
        <v>0.052256532066508314</v>
      </c>
      <c r="Q243" s="5">
        <f t="shared" si="53"/>
        <v>0</v>
      </c>
      <c r="R243" s="4">
        <f t="shared" si="54"/>
        <v>20.410714285714285</v>
      </c>
      <c r="T243" s="5">
        <f>+'Silver '!D370</f>
        <v>0.21015</v>
      </c>
      <c r="V243" s="5">
        <f t="shared" si="55"/>
        <v>0</v>
      </c>
      <c r="W243" s="4">
        <f t="shared" si="56"/>
        <v>9.006428571428572</v>
      </c>
      <c r="X243" s="4">
        <f t="shared" si="57"/>
        <v>0</v>
      </c>
      <c r="Y243" s="5">
        <f t="shared" si="58"/>
        <v>0.010432624703087886</v>
      </c>
      <c r="Z243" s="5">
        <f t="shared" si="59"/>
        <v>0.021464251781472682</v>
      </c>
      <c r="AA243" s="5">
        <f t="shared" si="60"/>
        <v>0.010981710213776722</v>
      </c>
      <c r="AB243" s="4">
        <f t="shared" si="61"/>
        <v>0</v>
      </c>
      <c r="AC243" s="4">
        <f t="shared" si="62"/>
        <v>4.289311607142857</v>
      </c>
    </row>
    <row r="244" spans="1:29" ht="15.75">
      <c r="A244" s="2">
        <v>1712</v>
      </c>
      <c r="E244" s="2">
        <v>130.3</v>
      </c>
      <c r="F244" s="2">
        <v>258</v>
      </c>
      <c r="G244" s="2">
        <v>140.1</v>
      </c>
      <c r="I244" s="2">
        <v>11</v>
      </c>
      <c r="K244" s="5">
        <f t="shared" si="63"/>
        <v>0</v>
      </c>
      <c r="L244" s="4">
        <f t="shared" si="48"/>
        <v>0</v>
      </c>
      <c r="M244" s="4">
        <f t="shared" si="49"/>
        <v>0</v>
      </c>
      <c r="N244" s="5">
        <f t="shared" si="50"/>
        <v>0.05158353127474268</v>
      </c>
      <c r="O244" s="5">
        <f t="shared" si="51"/>
        <v>0.1021377672209026</v>
      </c>
      <c r="P244" s="5">
        <f t="shared" si="52"/>
        <v>0.05546318289786223</v>
      </c>
      <c r="Q244" s="5">
        <f t="shared" si="53"/>
        <v>0</v>
      </c>
      <c r="R244" s="4">
        <f t="shared" si="54"/>
        <v>19.642857142857142</v>
      </c>
      <c r="T244" s="5">
        <f>+'Silver '!D371</f>
        <v>0.21015</v>
      </c>
      <c r="V244" s="5">
        <f t="shared" si="55"/>
        <v>0</v>
      </c>
      <c r="W244" s="4">
        <f t="shared" si="56"/>
        <v>0</v>
      </c>
      <c r="X244" s="4">
        <f t="shared" si="57"/>
        <v>0</v>
      </c>
      <c r="Y244" s="5">
        <f t="shared" si="58"/>
        <v>0.010840279097387174</v>
      </c>
      <c r="Z244" s="5">
        <f t="shared" si="59"/>
        <v>0.021464251781472682</v>
      </c>
      <c r="AA244" s="5">
        <f t="shared" si="60"/>
        <v>0.011655587885985747</v>
      </c>
      <c r="AB244" s="4">
        <f t="shared" si="61"/>
        <v>0</v>
      </c>
      <c r="AC244" s="4">
        <f t="shared" si="62"/>
        <v>4.127946428571429</v>
      </c>
    </row>
    <row r="245" spans="1:29" ht="15.75">
      <c r="A245" s="2">
        <v>1713</v>
      </c>
      <c r="D245" s="2">
        <v>120</v>
      </c>
      <c r="E245" s="2">
        <v>132.2</v>
      </c>
      <c r="G245" s="2">
        <v>141</v>
      </c>
      <c r="I245" s="2">
        <v>11</v>
      </c>
      <c r="K245" s="5">
        <f t="shared" si="63"/>
        <v>0</v>
      </c>
      <c r="L245" s="4">
        <f t="shared" si="48"/>
        <v>0</v>
      </c>
      <c r="M245" s="4">
        <f t="shared" si="49"/>
        <v>214.28571428571428</v>
      </c>
      <c r="N245" s="5">
        <f t="shared" si="50"/>
        <v>0.05233570863024544</v>
      </c>
      <c r="O245" s="5">
        <f t="shared" si="51"/>
        <v>0</v>
      </c>
      <c r="P245" s="5">
        <f t="shared" si="52"/>
        <v>0.055819477434679333</v>
      </c>
      <c r="Q245" s="5">
        <f t="shared" si="53"/>
        <v>0</v>
      </c>
      <c r="R245" s="4">
        <f t="shared" si="54"/>
        <v>19.642857142857142</v>
      </c>
      <c r="T245" s="5">
        <f>+'Silver '!D372</f>
        <v>0.21015</v>
      </c>
      <c r="V245" s="5">
        <f t="shared" si="55"/>
        <v>0</v>
      </c>
      <c r="W245" s="4">
        <f t="shared" si="56"/>
        <v>0</v>
      </c>
      <c r="X245" s="4">
        <f t="shared" si="57"/>
        <v>45.03214285714286</v>
      </c>
      <c r="Y245" s="5">
        <f t="shared" si="58"/>
        <v>0.010998349168646079</v>
      </c>
      <c r="Z245" s="5">
        <f t="shared" si="59"/>
        <v>0</v>
      </c>
      <c r="AA245" s="5">
        <f t="shared" si="60"/>
        <v>0.011730463182897862</v>
      </c>
      <c r="AB245" s="4">
        <f t="shared" si="61"/>
        <v>0</v>
      </c>
      <c r="AC245" s="4">
        <f t="shared" si="62"/>
        <v>4.127946428571429</v>
      </c>
    </row>
    <row r="246" spans="1:29" ht="15.75">
      <c r="A246" s="2">
        <v>1714</v>
      </c>
      <c r="D246" s="2">
        <v>115.5</v>
      </c>
      <c r="E246" s="2">
        <v>135.8</v>
      </c>
      <c r="I246" s="2">
        <v>11</v>
      </c>
      <c r="K246" s="5">
        <f t="shared" si="63"/>
        <v>0</v>
      </c>
      <c r="L246" s="4">
        <f t="shared" si="48"/>
        <v>0</v>
      </c>
      <c r="M246" s="4">
        <f t="shared" si="49"/>
        <v>206.24999999999997</v>
      </c>
      <c r="N246" s="5">
        <f t="shared" si="50"/>
        <v>0.05376088677751386</v>
      </c>
      <c r="O246" s="5">
        <f t="shared" si="51"/>
        <v>0</v>
      </c>
      <c r="P246" s="5">
        <f t="shared" si="52"/>
        <v>0</v>
      </c>
      <c r="Q246" s="5">
        <f t="shared" si="53"/>
        <v>0</v>
      </c>
      <c r="R246" s="4">
        <f t="shared" si="54"/>
        <v>19.642857142857142</v>
      </c>
      <c r="T246" s="5">
        <f>+'Silver '!D373</f>
        <v>0.21015</v>
      </c>
      <c r="V246" s="5">
        <f t="shared" si="55"/>
        <v>0</v>
      </c>
      <c r="W246" s="4">
        <f t="shared" si="56"/>
        <v>0</v>
      </c>
      <c r="X246" s="4">
        <f t="shared" si="57"/>
        <v>43.34343749999999</v>
      </c>
      <c r="Y246" s="5">
        <f t="shared" si="58"/>
        <v>0.011297850356294537</v>
      </c>
      <c r="Z246" s="5">
        <f t="shared" si="59"/>
        <v>0</v>
      </c>
      <c r="AA246" s="5">
        <f t="shared" si="60"/>
        <v>0</v>
      </c>
      <c r="AB246" s="4">
        <f t="shared" si="61"/>
        <v>0</v>
      </c>
      <c r="AC246" s="4">
        <f t="shared" si="62"/>
        <v>4.127946428571429</v>
      </c>
    </row>
    <row r="247" spans="1:29" ht="15.75">
      <c r="A247" s="2">
        <v>1715</v>
      </c>
      <c r="D247" s="2">
        <v>120</v>
      </c>
      <c r="E247" s="2">
        <v>136.8</v>
      </c>
      <c r="F247" s="2">
        <v>270</v>
      </c>
      <c r="G247" s="2">
        <v>136</v>
      </c>
      <c r="I247" s="2">
        <v>11</v>
      </c>
      <c r="K247" s="5">
        <f t="shared" si="63"/>
        <v>0</v>
      </c>
      <c r="L247" s="4">
        <f t="shared" si="48"/>
        <v>0</v>
      </c>
      <c r="M247" s="4">
        <f t="shared" si="49"/>
        <v>214.28571428571428</v>
      </c>
      <c r="N247" s="5">
        <f t="shared" si="50"/>
        <v>0.05415676959619953</v>
      </c>
      <c r="O247" s="5">
        <f t="shared" si="51"/>
        <v>0.10688836104513064</v>
      </c>
      <c r="P247" s="5">
        <f t="shared" si="52"/>
        <v>0.053840063341250986</v>
      </c>
      <c r="Q247" s="5">
        <f t="shared" si="53"/>
        <v>0</v>
      </c>
      <c r="R247" s="4">
        <f t="shared" si="54"/>
        <v>19.642857142857142</v>
      </c>
      <c r="T247" s="5">
        <f>+'Silver '!D374</f>
        <v>0.21015</v>
      </c>
      <c r="V247" s="5">
        <f t="shared" si="55"/>
        <v>0</v>
      </c>
      <c r="W247" s="4">
        <f t="shared" si="56"/>
        <v>0</v>
      </c>
      <c r="X247" s="4">
        <f t="shared" si="57"/>
        <v>45.03214285714286</v>
      </c>
      <c r="Y247" s="5">
        <f t="shared" si="58"/>
        <v>0.01138104513064133</v>
      </c>
      <c r="Z247" s="5">
        <f t="shared" si="59"/>
        <v>0.022462589073634204</v>
      </c>
      <c r="AA247" s="5">
        <f t="shared" si="60"/>
        <v>0.011314489311163895</v>
      </c>
      <c r="AB247" s="4">
        <f t="shared" si="61"/>
        <v>0</v>
      </c>
      <c r="AC247" s="4">
        <f t="shared" si="62"/>
        <v>4.127946428571429</v>
      </c>
    </row>
    <row r="248" spans="1:29" ht="15.75">
      <c r="A248" s="2">
        <v>1716</v>
      </c>
      <c r="D248" s="2">
        <v>120</v>
      </c>
      <c r="E248" s="2">
        <v>144</v>
      </c>
      <c r="F248" s="2">
        <v>270</v>
      </c>
      <c r="G248" s="2">
        <v>183</v>
      </c>
      <c r="I248" s="2">
        <v>11</v>
      </c>
      <c r="K248" s="5">
        <f t="shared" si="63"/>
        <v>0</v>
      </c>
      <c r="L248" s="4">
        <f t="shared" si="48"/>
        <v>0</v>
      </c>
      <c r="M248" s="4">
        <f t="shared" si="49"/>
        <v>214.28571428571428</v>
      </c>
      <c r="N248" s="5">
        <f t="shared" si="50"/>
        <v>0.057007125890736345</v>
      </c>
      <c r="O248" s="5">
        <f t="shared" si="51"/>
        <v>0.10688836104513064</v>
      </c>
      <c r="P248" s="5">
        <f t="shared" si="52"/>
        <v>0.07244655581947744</v>
      </c>
      <c r="Q248" s="5">
        <f t="shared" si="53"/>
        <v>0</v>
      </c>
      <c r="R248" s="4">
        <f t="shared" si="54"/>
        <v>19.642857142857142</v>
      </c>
      <c r="T248" s="5">
        <f>+'Silver '!D375</f>
        <v>0.21015</v>
      </c>
      <c r="V248" s="5">
        <f t="shared" si="55"/>
        <v>0</v>
      </c>
      <c r="W248" s="4">
        <f t="shared" si="56"/>
        <v>0</v>
      </c>
      <c r="X248" s="4">
        <f t="shared" si="57"/>
        <v>45.03214285714286</v>
      </c>
      <c r="Y248" s="5">
        <f t="shared" si="58"/>
        <v>0.011980047505938243</v>
      </c>
      <c r="Z248" s="5">
        <f t="shared" si="59"/>
        <v>0.022462589073634204</v>
      </c>
      <c r="AA248" s="5">
        <f t="shared" si="60"/>
        <v>0.015224643705463184</v>
      </c>
      <c r="AB248" s="4">
        <f t="shared" si="61"/>
        <v>0</v>
      </c>
      <c r="AC248" s="4">
        <f t="shared" si="62"/>
        <v>4.127946428571429</v>
      </c>
    </row>
    <row r="249" spans="1:29" ht="15.75">
      <c r="A249" s="2">
        <v>1717</v>
      </c>
      <c r="D249" s="2">
        <v>120</v>
      </c>
      <c r="E249" s="2">
        <v>147.7</v>
      </c>
      <c r="F249" s="2">
        <v>282</v>
      </c>
      <c r="G249" s="2">
        <v>144</v>
      </c>
      <c r="I249" s="2">
        <v>11</v>
      </c>
      <c r="K249" s="5">
        <f t="shared" si="63"/>
        <v>0</v>
      </c>
      <c r="L249" s="4">
        <f t="shared" si="48"/>
        <v>0</v>
      </c>
      <c r="M249" s="4">
        <f t="shared" si="49"/>
        <v>214.28571428571428</v>
      </c>
      <c r="N249" s="5">
        <f t="shared" si="50"/>
        <v>0.05847189231987331</v>
      </c>
      <c r="O249" s="5">
        <f t="shared" si="51"/>
        <v>0.11163895486935867</v>
      </c>
      <c r="P249" s="5">
        <f t="shared" si="52"/>
        <v>0.057007125890736345</v>
      </c>
      <c r="Q249" s="5">
        <f t="shared" si="53"/>
        <v>0</v>
      </c>
      <c r="R249" s="4">
        <f t="shared" si="54"/>
        <v>19.642857142857142</v>
      </c>
      <c r="T249" s="5">
        <f>+'Silver '!D376</f>
        <v>0.21015</v>
      </c>
      <c r="V249" s="5">
        <f t="shared" si="55"/>
        <v>0</v>
      </c>
      <c r="W249" s="4">
        <f t="shared" si="56"/>
        <v>0</v>
      </c>
      <c r="X249" s="4">
        <f t="shared" si="57"/>
        <v>45.03214285714286</v>
      </c>
      <c r="Y249" s="5">
        <f t="shared" si="58"/>
        <v>0.012287868171021376</v>
      </c>
      <c r="Z249" s="5">
        <f t="shared" si="59"/>
        <v>0.023460926365795724</v>
      </c>
      <c r="AA249" s="5">
        <f t="shared" si="60"/>
        <v>0.011980047505938243</v>
      </c>
      <c r="AB249" s="4">
        <f t="shared" si="61"/>
        <v>0</v>
      </c>
      <c r="AC249" s="4">
        <f t="shared" si="62"/>
        <v>4.127946428571429</v>
      </c>
    </row>
    <row r="250" spans="1:29" ht="15.75">
      <c r="A250" s="2">
        <v>1718</v>
      </c>
      <c r="D250" s="2">
        <v>126</v>
      </c>
      <c r="E250" s="2">
        <v>150.8</v>
      </c>
      <c r="I250" s="2">
        <v>11.6</v>
      </c>
      <c r="K250" s="5">
        <f t="shared" si="63"/>
        <v>0</v>
      </c>
      <c r="L250" s="4">
        <f t="shared" si="48"/>
        <v>0</v>
      </c>
      <c r="M250" s="4">
        <f t="shared" si="49"/>
        <v>224.99999999999997</v>
      </c>
      <c r="N250" s="5">
        <f t="shared" si="50"/>
        <v>0.059699129057798894</v>
      </c>
      <c r="O250" s="5">
        <f t="shared" si="51"/>
        <v>0</v>
      </c>
      <c r="P250" s="5">
        <f t="shared" si="52"/>
        <v>0</v>
      </c>
      <c r="Q250" s="5">
        <f t="shared" si="53"/>
        <v>0</v>
      </c>
      <c r="R250" s="4">
        <f t="shared" si="54"/>
        <v>20.71428571428571</v>
      </c>
      <c r="T250" s="5">
        <f>+'Silver '!D377</f>
        <v>0.21015</v>
      </c>
      <c r="V250" s="5">
        <f t="shared" si="55"/>
        <v>0</v>
      </c>
      <c r="W250" s="4">
        <f t="shared" si="56"/>
        <v>0</v>
      </c>
      <c r="X250" s="4">
        <f t="shared" si="57"/>
        <v>47.28375</v>
      </c>
      <c r="Y250" s="5">
        <f t="shared" si="58"/>
        <v>0.012545771971496438</v>
      </c>
      <c r="Z250" s="5">
        <f t="shared" si="59"/>
        <v>0</v>
      </c>
      <c r="AA250" s="5">
        <f t="shared" si="60"/>
        <v>0</v>
      </c>
      <c r="AB250" s="4">
        <f t="shared" si="61"/>
        <v>0</v>
      </c>
      <c r="AC250" s="4">
        <f t="shared" si="62"/>
        <v>4.353107142857143</v>
      </c>
    </row>
    <row r="251" spans="1:29" ht="15.75">
      <c r="A251" s="2">
        <v>1719</v>
      </c>
      <c r="D251" s="2">
        <v>120</v>
      </c>
      <c r="E251" s="2">
        <v>150.5</v>
      </c>
      <c r="F251" s="2">
        <v>276</v>
      </c>
      <c r="I251" s="2">
        <v>12</v>
      </c>
      <c r="K251" s="5">
        <f t="shared" si="63"/>
        <v>0</v>
      </c>
      <c r="L251" s="4">
        <f t="shared" si="48"/>
        <v>0</v>
      </c>
      <c r="M251" s="4">
        <f t="shared" si="49"/>
        <v>214.28571428571428</v>
      </c>
      <c r="N251" s="5">
        <f t="shared" si="50"/>
        <v>0.05958036421219319</v>
      </c>
      <c r="O251" s="5">
        <f t="shared" si="51"/>
        <v>0.10926365795724466</v>
      </c>
      <c r="P251" s="5">
        <f t="shared" si="52"/>
        <v>0</v>
      </c>
      <c r="Q251" s="5">
        <f t="shared" si="53"/>
        <v>0</v>
      </c>
      <c r="R251" s="4">
        <f t="shared" si="54"/>
        <v>21.428571428571427</v>
      </c>
      <c r="T251" s="5">
        <f>+'Silver '!D378</f>
        <v>0.21015</v>
      </c>
      <c r="V251" s="5">
        <f t="shared" si="55"/>
        <v>0</v>
      </c>
      <c r="W251" s="4">
        <f t="shared" si="56"/>
        <v>0</v>
      </c>
      <c r="X251" s="4">
        <f t="shared" si="57"/>
        <v>45.03214285714286</v>
      </c>
      <c r="Y251" s="5">
        <f t="shared" si="58"/>
        <v>0.0125208135391924</v>
      </c>
      <c r="Z251" s="5">
        <f t="shared" si="59"/>
        <v>0.022961757719714964</v>
      </c>
      <c r="AA251" s="5">
        <f t="shared" si="60"/>
        <v>0</v>
      </c>
      <c r="AB251" s="4">
        <f t="shared" si="61"/>
        <v>0</v>
      </c>
      <c r="AC251" s="4">
        <f t="shared" si="62"/>
        <v>4.503214285714286</v>
      </c>
    </row>
    <row r="252" spans="1:29" ht="15.75">
      <c r="A252" s="2">
        <v>1720</v>
      </c>
      <c r="D252" s="2">
        <v>120</v>
      </c>
      <c r="E252" s="2">
        <v>140.2</v>
      </c>
      <c r="F252" s="2">
        <v>276</v>
      </c>
      <c r="I252" s="2">
        <v>12</v>
      </c>
      <c r="K252" s="5">
        <f t="shared" si="63"/>
        <v>0</v>
      </c>
      <c r="L252" s="4">
        <f t="shared" si="48"/>
        <v>0</v>
      </c>
      <c r="M252" s="4">
        <f t="shared" si="49"/>
        <v>214.28571428571428</v>
      </c>
      <c r="N252" s="5">
        <f t="shared" si="50"/>
        <v>0.05550277117973079</v>
      </c>
      <c r="O252" s="5">
        <f t="shared" si="51"/>
        <v>0.10926365795724466</v>
      </c>
      <c r="P252" s="5">
        <f t="shared" si="52"/>
        <v>0</v>
      </c>
      <c r="Q252" s="5">
        <f t="shared" si="53"/>
        <v>0</v>
      </c>
      <c r="R252" s="4">
        <f t="shared" si="54"/>
        <v>21.428571428571427</v>
      </c>
      <c r="T252" s="5">
        <f>+'Silver '!D379</f>
        <v>0.21015</v>
      </c>
      <c r="V252" s="5">
        <f t="shared" si="55"/>
        <v>0</v>
      </c>
      <c r="W252" s="4">
        <f t="shared" si="56"/>
        <v>0</v>
      </c>
      <c r="X252" s="4">
        <f t="shared" si="57"/>
        <v>45.03214285714286</v>
      </c>
      <c r="Y252" s="5">
        <f t="shared" si="58"/>
        <v>0.011663907363420427</v>
      </c>
      <c r="Z252" s="5">
        <f t="shared" si="59"/>
        <v>0.022961757719714964</v>
      </c>
      <c r="AA252" s="5">
        <f t="shared" si="60"/>
        <v>0</v>
      </c>
      <c r="AB252" s="4">
        <f t="shared" si="61"/>
        <v>0</v>
      </c>
      <c r="AC252" s="4">
        <f t="shared" si="62"/>
        <v>4.503214285714286</v>
      </c>
    </row>
    <row r="253" spans="1:29" ht="15.75">
      <c r="A253" s="2">
        <v>1721</v>
      </c>
      <c r="D253" s="2">
        <v>120</v>
      </c>
      <c r="E253" s="2">
        <v>138.6</v>
      </c>
      <c r="F253" s="2">
        <v>282</v>
      </c>
      <c r="I253" s="2">
        <v>12</v>
      </c>
      <c r="K253" s="5">
        <f t="shared" si="63"/>
        <v>0</v>
      </c>
      <c r="L253" s="4">
        <f t="shared" si="48"/>
        <v>0</v>
      </c>
      <c r="M253" s="4">
        <f t="shared" si="49"/>
        <v>214.28571428571428</v>
      </c>
      <c r="N253" s="5">
        <f t="shared" si="50"/>
        <v>0.05486935866983373</v>
      </c>
      <c r="O253" s="5">
        <f t="shared" si="51"/>
        <v>0.11163895486935867</v>
      </c>
      <c r="P253" s="5">
        <f t="shared" si="52"/>
        <v>0</v>
      </c>
      <c r="Q253" s="5">
        <f t="shared" si="53"/>
        <v>0</v>
      </c>
      <c r="R253" s="4">
        <f t="shared" si="54"/>
        <v>21.428571428571427</v>
      </c>
      <c r="T253" s="5">
        <f>+'Silver '!D380</f>
        <v>0.21015</v>
      </c>
      <c r="V253" s="5">
        <f t="shared" si="55"/>
        <v>0</v>
      </c>
      <c r="W253" s="4">
        <f t="shared" si="56"/>
        <v>0</v>
      </c>
      <c r="X253" s="4">
        <f t="shared" si="57"/>
        <v>45.03214285714286</v>
      </c>
      <c r="Y253" s="5">
        <f t="shared" si="58"/>
        <v>0.011530795724465559</v>
      </c>
      <c r="Z253" s="5">
        <f t="shared" si="59"/>
        <v>0.023460926365795724</v>
      </c>
      <c r="AA253" s="5">
        <f t="shared" si="60"/>
        <v>0</v>
      </c>
      <c r="AB253" s="4">
        <f t="shared" si="61"/>
        <v>0</v>
      </c>
      <c r="AC253" s="4">
        <f t="shared" si="62"/>
        <v>4.503214285714286</v>
      </c>
    </row>
    <row r="254" spans="1:29" ht="15.75">
      <c r="A254" s="2">
        <v>1722</v>
      </c>
      <c r="D254" s="2">
        <v>120</v>
      </c>
      <c r="E254" s="2">
        <v>137.5</v>
      </c>
      <c r="F254" s="2">
        <v>288</v>
      </c>
      <c r="I254" s="2">
        <v>11.76</v>
      </c>
      <c r="K254" s="5">
        <f t="shared" si="63"/>
        <v>0</v>
      </c>
      <c r="L254" s="4">
        <f t="shared" si="48"/>
        <v>0</v>
      </c>
      <c r="M254" s="4">
        <f t="shared" si="49"/>
        <v>214.28571428571428</v>
      </c>
      <c r="N254" s="5">
        <f t="shared" si="50"/>
        <v>0.05443388756927949</v>
      </c>
      <c r="O254" s="5">
        <f t="shared" si="51"/>
        <v>0.11401425178147269</v>
      </c>
      <c r="P254" s="5">
        <f t="shared" si="52"/>
        <v>0</v>
      </c>
      <c r="Q254" s="5">
        <f t="shared" si="53"/>
        <v>0</v>
      </c>
      <c r="R254" s="4">
        <f t="shared" si="54"/>
        <v>20.999999999999996</v>
      </c>
      <c r="T254" s="5">
        <f>+'Silver '!D381</f>
        <v>0.21015</v>
      </c>
      <c r="V254" s="5">
        <f t="shared" si="55"/>
        <v>0</v>
      </c>
      <c r="W254" s="4">
        <f t="shared" si="56"/>
        <v>0</v>
      </c>
      <c r="X254" s="4">
        <f t="shared" si="57"/>
        <v>45.03214285714286</v>
      </c>
      <c r="Y254" s="5">
        <f t="shared" si="58"/>
        <v>0.011439281472684085</v>
      </c>
      <c r="Z254" s="5">
        <f t="shared" si="59"/>
        <v>0.023960095011876487</v>
      </c>
      <c r="AA254" s="5">
        <f t="shared" si="60"/>
        <v>0</v>
      </c>
      <c r="AB254" s="4">
        <f t="shared" si="61"/>
        <v>0</v>
      </c>
      <c r="AC254" s="4">
        <f t="shared" si="62"/>
        <v>4.413149999999999</v>
      </c>
    </row>
    <row r="255" spans="1:29" ht="15.75">
      <c r="A255" s="2">
        <v>1723</v>
      </c>
      <c r="D255" s="2">
        <v>120</v>
      </c>
      <c r="E255" s="2">
        <v>129.5</v>
      </c>
      <c r="F255" s="2">
        <v>288</v>
      </c>
      <c r="I255" s="2">
        <v>11</v>
      </c>
      <c r="K255" s="5">
        <f t="shared" si="63"/>
        <v>0</v>
      </c>
      <c r="L255" s="4">
        <f t="shared" si="48"/>
        <v>0</v>
      </c>
      <c r="M255" s="4">
        <f t="shared" si="49"/>
        <v>214.28571428571428</v>
      </c>
      <c r="N255" s="5">
        <f t="shared" si="50"/>
        <v>0.05126682501979414</v>
      </c>
      <c r="O255" s="5">
        <f t="shared" si="51"/>
        <v>0.11401425178147269</v>
      </c>
      <c r="P255" s="5">
        <f t="shared" si="52"/>
        <v>0</v>
      </c>
      <c r="Q255" s="5">
        <f t="shared" si="53"/>
        <v>0</v>
      </c>
      <c r="R255" s="4">
        <f t="shared" si="54"/>
        <v>19.642857142857142</v>
      </c>
      <c r="T255" s="5">
        <f>+'Silver '!D382</f>
        <v>0.21015</v>
      </c>
      <c r="V255" s="5">
        <f t="shared" si="55"/>
        <v>0</v>
      </c>
      <c r="W255" s="4">
        <f t="shared" si="56"/>
        <v>0</v>
      </c>
      <c r="X255" s="4">
        <f t="shared" si="57"/>
        <v>45.03214285714286</v>
      </c>
      <c r="Y255" s="5">
        <f t="shared" si="58"/>
        <v>0.01077372327790974</v>
      </c>
      <c r="Z255" s="5">
        <f t="shared" si="59"/>
        <v>0.023960095011876487</v>
      </c>
      <c r="AA255" s="5">
        <f t="shared" si="60"/>
        <v>0</v>
      </c>
      <c r="AB255" s="4">
        <f t="shared" si="61"/>
        <v>0</v>
      </c>
      <c r="AC255" s="4">
        <f t="shared" si="62"/>
        <v>4.127946428571429</v>
      </c>
    </row>
    <row r="256" spans="1:29" ht="15.75">
      <c r="A256" s="2">
        <v>1724</v>
      </c>
      <c r="D256" s="2">
        <v>120</v>
      </c>
      <c r="E256" s="2">
        <v>122.5</v>
      </c>
      <c r="I256" s="2">
        <v>10</v>
      </c>
      <c r="K256" s="5">
        <f t="shared" si="63"/>
        <v>0</v>
      </c>
      <c r="L256" s="4">
        <f t="shared" si="48"/>
        <v>0</v>
      </c>
      <c r="M256" s="4">
        <f t="shared" si="49"/>
        <v>214.28571428571428</v>
      </c>
      <c r="N256" s="5">
        <f t="shared" si="50"/>
        <v>0.04849564528899446</v>
      </c>
      <c r="O256" s="5">
        <f t="shared" si="51"/>
        <v>0</v>
      </c>
      <c r="P256" s="5">
        <f t="shared" si="52"/>
        <v>0</v>
      </c>
      <c r="Q256" s="5">
        <f t="shared" si="53"/>
        <v>0</v>
      </c>
      <c r="R256" s="4">
        <f t="shared" si="54"/>
        <v>17.857142857142854</v>
      </c>
      <c r="T256" s="5">
        <f>+'Silver '!D383</f>
        <v>0.21015</v>
      </c>
      <c r="V256" s="5">
        <f t="shared" si="55"/>
        <v>0</v>
      </c>
      <c r="W256" s="4">
        <f t="shared" si="56"/>
        <v>0</v>
      </c>
      <c r="X256" s="4">
        <f t="shared" si="57"/>
        <v>45.03214285714286</v>
      </c>
      <c r="Y256" s="5">
        <f t="shared" si="58"/>
        <v>0.010191359857482185</v>
      </c>
      <c r="Z256" s="5">
        <f t="shared" si="59"/>
        <v>0</v>
      </c>
      <c r="AA256" s="5">
        <f t="shared" si="60"/>
        <v>0</v>
      </c>
      <c r="AB256" s="4">
        <f t="shared" si="61"/>
        <v>0</v>
      </c>
      <c r="AC256" s="4">
        <f t="shared" si="62"/>
        <v>3.7526785714285706</v>
      </c>
    </row>
    <row r="257" spans="1:29" ht="15.75">
      <c r="A257" s="2">
        <v>1725</v>
      </c>
      <c r="D257" s="2">
        <v>120</v>
      </c>
      <c r="E257" s="2">
        <v>130.5</v>
      </c>
      <c r="F257" s="2">
        <v>288</v>
      </c>
      <c r="I257" s="2">
        <v>10</v>
      </c>
      <c r="K257" s="5">
        <f t="shared" si="63"/>
        <v>0</v>
      </c>
      <c r="L257" s="4">
        <f t="shared" si="48"/>
        <v>0</v>
      </c>
      <c r="M257" s="4">
        <f t="shared" si="49"/>
        <v>214.28571428571428</v>
      </c>
      <c r="N257" s="5">
        <f t="shared" si="50"/>
        <v>0.05166270783847981</v>
      </c>
      <c r="O257" s="5">
        <f t="shared" si="51"/>
        <v>0.11401425178147269</v>
      </c>
      <c r="P257" s="5">
        <f t="shared" si="52"/>
        <v>0</v>
      </c>
      <c r="Q257" s="5">
        <f t="shared" si="53"/>
        <v>0</v>
      </c>
      <c r="R257" s="4">
        <f t="shared" si="54"/>
        <v>17.857142857142854</v>
      </c>
      <c r="T257" s="5">
        <f>+'Silver '!D384</f>
        <v>0.21015</v>
      </c>
      <c r="V257" s="5">
        <f t="shared" si="55"/>
        <v>0</v>
      </c>
      <c r="W257" s="4">
        <f t="shared" si="56"/>
        <v>0</v>
      </c>
      <c r="X257" s="4">
        <f t="shared" si="57"/>
        <v>45.03214285714286</v>
      </c>
      <c r="Y257" s="5">
        <f t="shared" si="58"/>
        <v>0.010856918052256533</v>
      </c>
      <c r="Z257" s="5">
        <f t="shared" si="59"/>
        <v>0.023960095011876487</v>
      </c>
      <c r="AA257" s="5">
        <f t="shared" si="60"/>
        <v>0</v>
      </c>
      <c r="AB257" s="4">
        <f t="shared" si="61"/>
        <v>0</v>
      </c>
      <c r="AC257" s="4">
        <f t="shared" si="62"/>
        <v>3.7526785714285706</v>
      </c>
    </row>
    <row r="258" spans="1:29" ht="15.75">
      <c r="A258" s="2">
        <v>1726</v>
      </c>
      <c r="D258" s="2">
        <v>105</v>
      </c>
      <c r="E258" s="2">
        <v>120</v>
      </c>
      <c r="I258" s="2">
        <v>10</v>
      </c>
      <c r="K258" s="5">
        <f t="shared" si="63"/>
        <v>0</v>
      </c>
      <c r="L258" s="4">
        <f t="shared" si="48"/>
        <v>0</v>
      </c>
      <c r="M258" s="4">
        <f t="shared" si="49"/>
        <v>187.49999999999997</v>
      </c>
      <c r="N258" s="5">
        <f t="shared" si="50"/>
        <v>0.047505938242280284</v>
      </c>
      <c r="O258" s="5">
        <f t="shared" si="51"/>
        <v>0</v>
      </c>
      <c r="P258" s="5">
        <f t="shared" si="52"/>
        <v>0</v>
      </c>
      <c r="Q258" s="5">
        <f t="shared" si="53"/>
        <v>0</v>
      </c>
      <c r="R258" s="4">
        <f t="shared" si="54"/>
        <v>17.857142857142854</v>
      </c>
      <c r="T258" s="5">
        <f>+'Silver '!D385</f>
        <v>0.21015</v>
      </c>
      <c r="V258" s="5">
        <f t="shared" si="55"/>
        <v>0</v>
      </c>
      <c r="W258" s="4">
        <f t="shared" si="56"/>
        <v>0</v>
      </c>
      <c r="X258" s="4">
        <f t="shared" si="57"/>
        <v>39.403124999999996</v>
      </c>
      <c r="Y258" s="5">
        <f t="shared" si="58"/>
        <v>0.009983372921615202</v>
      </c>
      <c r="Z258" s="5">
        <f t="shared" si="59"/>
        <v>0</v>
      </c>
      <c r="AA258" s="5">
        <f t="shared" si="60"/>
        <v>0</v>
      </c>
      <c r="AB258" s="4">
        <f t="shared" si="61"/>
        <v>0</v>
      </c>
      <c r="AC258" s="4">
        <f t="shared" si="62"/>
        <v>3.7526785714285706</v>
      </c>
    </row>
    <row r="259" spans="1:29" ht="15.75">
      <c r="A259" s="2">
        <v>1727</v>
      </c>
      <c r="D259" s="2">
        <v>108</v>
      </c>
      <c r="E259" s="2">
        <v>123</v>
      </c>
      <c r="I259" s="2">
        <v>10</v>
      </c>
      <c r="K259" s="5">
        <f t="shared" si="63"/>
        <v>0</v>
      </c>
      <c r="L259" s="4">
        <f t="shared" si="48"/>
        <v>0</v>
      </c>
      <c r="M259" s="4">
        <f t="shared" si="49"/>
        <v>192.85714285714283</v>
      </c>
      <c r="N259" s="5">
        <f t="shared" si="50"/>
        <v>0.048693586698337295</v>
      </c>
      <c r="O259" s="5">
        <f t="shared" si="51"/>
        <v>0</v>
      </c>
      <c r="P259" s="5">
        <f t="shared" si="52"/>
        <v>0</v>
      </c>
      <c r="Q259" s="5">
        <f t="shared" si="53"/>
        <v>0</v>
      </c>
      <c r="R259" s="4">
        <f t="shared" si="54"/>
        <v>17.857142857142854</v>
      </c>
      <c r="T259" s="5">
        <f>+'Silver '!D386</f>
        <v>0.21015</v>
      </c>
      <c r="V259" s="5">
        <f t="shared" si="55"/>
        <v>0</v>
      </c>
      <c r="W259" s="4">
        <f t="shared" si="56"/>
        <v>0</v>
      </c>
      <c r="X259" s="4">
        <f t="shared" si="57"/>
        <v>40.528928571428565</v>
      </c>
      <c r="Y259" s="5">
        <f t="shared" si="58"/>
        <v>0.010232957244655583</v>
      </c>
      <c r="Z259" s="5">
        <f t="shared" si="59"/>
        <v>0</v>
      </c>
      <c r="AA259" s="5">
        <f t="shared" si="60"/>
        <v>0</v>
      </c>
      <c r="AB259" s="4">
        <f t="shared" si="61"/>
        <v>0</v>
      </c>
      <c r="AC259" s="4">
        <f t="shared" si="62"/>
        <v>3.7526785714285706</v>
      </c>
    </row>
    <row r="260" spans="1:29" ht="15.75">
      <c r="A260" s="2">
        <v>1728</v>
      </c>
      <c r="D260" s="2">
        <v>111</v>
      </c>
      <c r="E260" s="2">
        <v>120</v>
      </c>
      <c r="F260" s="2">
        <v>300</v>
      </c>
      <c r="I260" s="2">
        <v>10</v>
      </c>
      <c r="K260" s="5">
        <f t="shared" si="63"/>
        <v>0</v>
      </c>
      <c r="L260" s="4">
        <f t="shared" si="48"/>
        <v>0</v>
      </c>
      <c r="M260" s="4">
        <f t="shared" si="49"/>
        <v>198.2142857142857</v>
      </c>
      <c r="N260" s="5">
        <f t="shared" si="50"/>
        <v>0.047505938242280284</v>
      </c>
      <c r="O260" s="5">
        <f t="shared" si="51"/>
        <v>0.1187648456057007</v>
      </c>
      <c r="P260" s="5">
        <f t="shared" si="52"/>
        <v>0</v>
      </c>
      <c r="Q260" s="5">
        <f t="shared" si="53"/>
        <v>0</v>
      </c>
      <c r="R260" s="4">
        <f t="shared" si="54"/>
        <v>17.857142857142854</v>
      </c>
      <c r="T260" s="5">
        <f>+'Silver '!D387</f>
        <v>0.21015</v>
      </c>
      <c r="V260" s="5">
        <f t="shared" si="55"/>
        <v>0</v>
      </c>
      <c r="W260" s="4">
        <f t="shared" si="56"/>
        <v>0</v>
      </c>
      <c r="X260" s="4">
        <f t="shared" si="57"/>
        <v>41.65473214285714</v>
      </c>
      <c r="Y260" s="5">
        <f t="shared" si="58"/>
        <v>0.009983372921615202</v>
      </c>
      <c r="Z260" s="5">
        <f t="shared" si="59"/>
        <v>0.024958432304038002</v>
      </c>
      <c r="AA260" s="5">
        <f t="shared" si="60"/>
        <v>0</v>
      </c>
      <c r="AB260" s="4">
        <f t="shared" si="61"/>
        <v>0</v>
      </c>
      <c r="AC260" s="4">
        <f t="shared" si="62"/>
        <v>3.7526785714285706</v>
      </c>
    </row>
    <row r="261" spans="1:29" ht="15.75">
      <c r="A261" s="2">
        <v>1729</v>
      </c>
      <c r="D261" s="2">
        <v>111</v>
      </c>
      <c r="E261" s="2">
        <v>125.8</v>
      </c>
      <c r="I261" s="2">
        <v>10</v>
      </c>
      <c r="K261" s="5">
        <f t="shared" si="63"/>
        <v>0</v>
      </c>
      <c r="L261" s="4">
        <f t="shared" si="48"/>
        <v>0</v>
      </c>
      <c r="M261" s="4">
        <f t="shared" si="49"/>
        <v>198.2142857142857</v>
      </c>
      <c r="N261" s="5">
        <f t="shared" si="50"/>
        <v>0.049802058590657165</v>
      </c>
      <c r="O261" s="5">
        <f t="shared" si="51"/>
        <v>0</v>
      </c>
      <c r="P261" s="5">
        <f t="shared" si="52"/>
        <v>0</v>
      </c>
      <c r="Q261" s="5">
        <f t="shared" si="53"/>
        <v>0</v>
      </c>
      <c r="R261" s="4">
        <f t="shared" si="54"/>
        <v>17.857142857142854</v>
      </c>
      <c r="T261" s="5">
        <f>+'Silver '!D388</f>
        <v>0.21015</v>
      </c>
      <c r="V261" s="5">
        <f t="shared" si="55"/>
        <v>0</v>
      </c>
      <c r="W261" s="4">
        <f t="shared" si="56"/>
        <v>0</v>
      </c>
      <c r="X261" s="4">
        <f t="shared" si="57"/>
        <v>41.65473214285714</v>
      </c>
      <c r="Y261" s="5">
        <f t="shared" si="58"/>
        <v>0.010465902612826603</v>
      </c>
      <c r="Z261" s="5">
        <f t="shared" si="59"/>
        <v>0</v>
      </c>
      <c r="AA261" s="5">
        <f t="shared" si="60"/>
        <v>0</v>
      </c>
      <c r="AB261" s="4">
        <f t="shared" si="61"/>
        <v>0</v>
      </c>
      <c r="AC261" s="4">
        <f t="shared" si="62"/>
        <v>3.7526785714285706</v>
      </c>
    </row>
    <row r="262" spans="1:29" ht="15.75">
      <c r="A262" s="2">
        <v>1730</v>
      </c>
      <c r="D262" s="2">
        <v>111</v>
      </c>
      <c r="E262" s="2">
        <v>126.6</v>
      </c>
      <c r="F262" s="2">
        <v>295.3</v>
      </c>
      <c r="I262" s="2">
        <v>10</v>
      </c>
      <c r="K262" s="5">
        <f t="shared" si="63"/>
        <v>0</v>
      </c>
      <c r="L262" s="4">
        <f t="shared" si="48"/>
        <v>0</v>
      </c>
      <c r="M262" s="4">
        <f t="shared" si="49"/>
        <v>198.2142857142857</v>
      </c>
      <c r="N262" s="5">
        <f t="shared" si="50"/>
        <v>0.0501187648456057</v>
      </c>
      <c r="O262" s="5">
        <f t="shared" si="51"/>
        <v>0.11690419635787808</v>
      </c>
      <c r="P262" s="5">
        <f t="shared" si="52"/>
        <v>0</v>
      </c>
      <c r="Q262" s="5">
        <f t="shared" si="53"/>
        <v>0</v>
      </c>
      <c r="R262" s="4">
        <f t="shared" si="54"/>
        <v>17.857142857142854</v>
      </c>
      <c r="T262" s="5">
        <f>+'Silver '!D389</f>
        <v>0.21015</v>
      </c>
      <c r="V262" s="5">
        <f t="shared" si="55"/>
        <v>0</v>
      </c>
      <c r="W262" s="4">
        <f t="shared" si="56"/>
        <v>0</v>
      </c>
      <c r="X262" s="4">
        <f t="shared" si="57"/>
        <v>41.65473214285714</v>
      </c>
      <c r="Y262" s="5">
        <f t="shared" si="58"/>
        <v>0.010532458432304038</v>
      </c>
      <c r="Z262" s="5">
        <f t="shared" si="59"/>
        <v>0.024567416864608078</v>
      </c>
      <c r="AA262" s="5">
        <f t="shared" si="60"/>
        <v>0</v>
      </c>
      <c r="AB262" s="4">
        <f t="shared" si="61"/>
        <v>0</v>
      </c>
      <c r="AC262" s="4">
        <f t="shared" si="62"/>
        <v>3.7526785714285706</v>
      </c>
    </row>
    <row r="263" spans="1:29" ht="15.75">
      <c r="A263" s="2">
        <v>1731</v>
      </c>
      <c r="C263" s="4">
        <v>30</v>
      </c>
      <c r="D263" s="2">
        <v>111</v>
      </c>
      <c r="E263" s="2">
        <v>128.6</v>
      </c>
      <c r="F263" s="2">
        <v>292.4</v>
      </c>
      <c r="I263" s="2">
        <v>10</v>
      </c>
      <c r="K263" s="5">
        <f t="shared" si="63"/>
        <v>0</v>
      </c>
      <c r="L263" s="4">
        <f t="shared" si="48"/>
        <v>53.57142857142857</v>
      </c>
      <c r="M263" s="4">
        <f t="shared" si="49"/>
        <v>198.2142857142857</v>
      </c>
      <c r="N263" s="5">
        <f t="shared" si="50"/>
        <v>0.050910530482977036</v>
      </c>
      <c r="O263" s="5">
        <f t="shared" si="51"/>
        <v>0.11575613618368961</v>
      </c>
      <c r="P263" s="5">
        <f t="shared" si="52"/>
        <v>0</v>
      </c>
      <c r="Q263" s="5">
        <f t="shared" si="53"/>
        <v>0</v>
      </c>
      <c r="R263" s="4">
        <f t="shared" si="54"/>
        <v>17.857142857142854</v>
      </c>
      <c r="T263" s="5">
        <f>+'Silver '!D390</f>
        <v>0.21015</v>
      </c>
      <c r="V263" s="5">
        <f t="shared" si="55"/>
        <v>0</v>
      </c>
      <c r="W263" s="4">
        <f t="shared" si="56"/>
        <v>11.258035714285715</v>
      </c>
      <c r="X263" s="4">
        <f t="shared" si="57"/>
        <v>41.65473214285714</v>
      </c>
      <c r="Y263" s="5">
        <f t="shared" si="58"/>
        <v>0.010698847980997624</v>
      </c>
      <c r="Z263" s="5">
        <f t="shared" si="59"/>
        <v>0.024326152019002373</v>
      </c>
      <c r="AA263" s="5">
        <f t="shared" si="60"/>
        <v>0</v>
      </c>
      <c r="AB263" s="4">
        <f t="shared" si="61"/>
        <v>0</v>
      </c>
      <c r="AC263" s="4">
        <f t="shared" si="62"/>
        <v>3.7526785714285706</v>
      </c>
    </row>
    <row r="264" spans="1:29" ht="15.75">
      <c r="A264" s="2">
        <v>1732</v>
      </c>
      <c r="D264" s="2">
        <v>111</v>
      </c>
      <c r="E264" s="2">
        <v>129.2</v>
      </c>
      <c r="F264" s="2">
        <v>300</v>
      </c>
      <c r="I264" s="2">
        <v>10</v>
      </c>
      <c r="K264" s="5">
        <f t="shared" si="63"/>
        <v>0</v>
      </c>
      <c r="L264" s="4">
        <f t="shared" si="48"/>
        <v>0</v>
      </c>
      <c r="M264" s="4">
        <f t="shared" si="49"/>
        <v>198.2142857142857</v>
      </c>
      <c r="N264" s="5">
        <f t="shared" si="50"/>
        <v>0.05114806017418844</v>
      </c>
      <c r="O264" s="5">
        <f t="shared" si="51"/>
        <v>0.1187648456057007</v>
      </c>
      <c r="P264" s="5">
        <f t="shared" si="52"/>
        <v>0</v>
      </c>
      <c r="Q264" s="5">
        <f t="shared" si="53"/>
        <v>0</v>
      </c>
      <c r="R264" s="4">
        <f t="shared" si="54"/>
        <v>17.857142857142854</v>
      </c>
      <c r="T264" s="5">
        <f>+'Silver '!D391</f>
        <v>0.21015</v>
      </c>
      <c r="V264" s="5">
        <f t="shared" si="55"/>
        <v>0</v>
      </c>
      <c r="W264" s="4">
        <f t="shared" si="56"/>
        <v>0</v>
      </c>
      <c r="X264" s="4">
        <f t="shared" si="57"/>
        <v>41.65473214285714</v>
      </c>
      <c r="Y264" s="5">
        <f t="shared" si="58"/>
        <v>0.010748764845605701</v>
      </c>
      <c r="Z264" s="5">
        <f t="shared" si="59"/>
        <v>0.024958432304038002</v>
      </c>
      <c r="AA264" s="5">
        <f t="shared" si="60"/>
        <v>0</v>
      </c>
      <c r="AB264" s="4">
        <f t="shared" si="61"/>
        <v>0</v>
      </c>
      <c r="AC264" s="4">
        <f t="shared" si="62"/>
        <v>3.7526785714285706</v>
      </c>
    </row>
    <row r="265" spans="1:29" ht="15.75">
      <c r="A265" s="2">
        <v>1733</v>
      </c>
      <c r="C265" s="4">
        <v>30</v>
      </c>
      <c r="D265" s="2">
        <v>111</v>
      </c>
      <c r="E265" s="2">
        <v>128.9</v>
      </c>
      <c r="F265" s="2">
        <v>300</v>
      </c>
      <c r="I265" s="2">
        <v>10</v>
      </c>
      <c r="K265" s="5">
        <f t="shared" si="63"/>
        <v>0</v>
      </c>
      <c r="L265" s="4">
        <f t="shared" si="48"/>
        <v>53.57142857142857</v>
      </c>
      <c r="M265" s="4">
        <f t="shared" si="49"/>
        <v>198.2142857142857</v>
      </c>
      <c r="N265" s="5">
        <f t="shared" si="50"/>
        <v>0.05102929532858274</v>
      </c>
      <c r="O265" s="5">
        <f t="shared" si="51"/>
        <v>0.1187648456057007</v>
      </c>
      <c r="P265" s="5">
        <f t="shared" si="52"/>
        <v>0</v>
      </c>
      <c r="Q265" s="5">
        <f t="shared" si="53"/>
        <v>0</v>
      </c>
      <c r="R265" s="4">
        <f t="shared" si="54"/>
        <v>17.857142857142854</v>
      </c>
      <c r="T265" s="5">
        <f>+'Silver '!D392</f>
        <v>0.21015</v>
      </c>
      <c r="V265" s="5">
        <f t="shared" si="55"/>
        <v>0</v>
      </c>
      <c r="W265" s="4">
        <f t="shared" si="56"/>
        <v>11.258035714285715</v>
      </c>
      <c r="X265" s="4">
        <f t="shared" si="57"/>
        <v>41.65473214285714</v>
      </c>
      <c r="Y265" s="5">
        <f t="shared" si="58"/>
        <v>0.010723806413301663</v>
      </c>
      <c r="Z265" s="5">
        <f t="shared" si="59"/>
        <v>0.024958432304038002</v>
      </c>
      <c r="AA265" s="5">
        <f t="shared" si="60"/>
        <v>0</v>
      </c>
      <c r="AB265" s="4">
        <f t="shared" si="61"/>
        <v>0</v>
      </c>
      <c r="AC265" s="4">
        <f t="shared" si="62"/>
        <v>3.7526785714285706</v>
      </c>
    </row>
    <row r="266" spans="1:29" ht="15.75">
      <c r="A266" s="2">
        <v>1734</v>
      </c>
      <c r="D266" s="2">
        <v>111</v>
      </c>
      <c r="E266" s="2">
        <v>128.9</v>
      </c>
      <c r="I266" s="2">
        <v>10</v>
      </c>
      <c r="K266" s="5">
        <f t="shared" si="63"/>
        <v>0</v>
      </c>
      <c r="L266" s="4">
        <f t="shared" si="48"/>
        <v>0</v>
      </c>
      <c r="M266" s="4">
        <f t="shared" si="49"/>
        <v>198.2142857142857</v>
      </c>
      <c r="N266" s="5">
        <f t="shared" si="50"/>
        <v>0.05102929532858274</v>
      </c>
      <c r="O266" s="5">
        <f t="shared" si="51"/>
        <v>0</v>
      </c>
      <c r="P266" s="5">
        <f t="shared" si="52"/>
        <v>0</v>
      </c>
      <c r="Q266" s="5">
        <f t="shared" si="53"/>
        <v>0</v>
      </c>
      <c r="R266" s="4">
        <f t="shared" si="54"/>
        <v>17.857142857142854</v>
      </c>
      <c r="T266" s="5">
        <f>+'Silver '!D393</f>
        <v>0.21015</v>
      </c>
      <c r="V266" s="5">
        <f t="shared" si="55"/>
        <v>0</v>
      </c>
      <c r="W266" s="4">
        <f t="shared" si="56"/>
        <v>0</v>
      </c>
      <c r="X266" s="4">
        <f t="shared" si="57"/>
        <v>41.65473214285714</v>
      </c>
      <c r="Y266" s="5">
        <f t="shared" si="58"/>
        <v>0.010723806413301663</v>
      </c>
      <c r="Z266" s="5">
        <f t="shared" si="59"/>
        <v>0</v>
      </c>
      <c r="AA266" s="5">
        <f t="shared" si="60"/>
        <v>0</v>
      </c>
      <c r="AB266" s="4">
        <f t="shared" si="61"/>
        <v>0</v>
      </c>
      <c r="AC266" s="4">
        <f t="shared" si="62"/>
        <v>3.7526785714285706</v>
      </c>
    </row>
    <row r="267" spans="1:29" ht="15.75">
      <c r="A267" s="2">
        <v>1735</v>
      </c>
      <c r="D267" s="2">
        <v>96</v>
      </c>
      <c r="E267" s="2">
        <v>130.1</v>
      </c>
      <c r="F267" s="2">
        <v>300</v>
      </c>
      <c r="K267" s="5">
        <f t="shared" si="63"/>
        <v>0</v>
      </c>
      <c r="L267" s="4">
        <f t="shared" si="48"/>
        <v>0</v>
      </c>
      <c r="M267" s="4">
        <f t="shared" si="49"/>
        <v>171.42857142857142</v>
      </c>
      <c r="N267" s="5">
        <f t="shared" si="50"/>
        <v>0.05150435471100554</v>
      </c>
      <c r="O267" s="5">
        <f t="shared" si="51"/>
        <v>0.1187648456057007</v>
      </c>
      <c r="P267" s="5">
        <f t="shared" si="52"/>
        <v>0</v>
      </c>
      <c r="Q267" s="5">
        <f t="shared" si="53"/>
        <v>0</v>
      </c>
      <c r="R267" s="4">
        <f t="shared" si="54"/>
        <v>0</v>
      </c>
      <c r="T267" s="5">
        <f>+'Silver '!D394</f>
        <v>0.21015</v>
      </c>
      <c r="V267" s="5">
        <f t="shared" si="55"/>
        <v>0</v>
      </c>
      <c r="W267" s="4">
        <f t="shared" si="56"/>
        <v>0</v>
      </c>
      <c r="X267" s="4">
        <f t="shared" si="57"/>
        <v>36.02571428571429</v>
      </c>
      <c r="Y267" s="5">
        <f t="shared" si="58"/>
        <v>0.010823640142517814</v>
      </c>
      <c r="Z267" s="5">
        <f t="shared" si="59"/>
        <v>0.024958432304038002</v>
      </c>
      <c r="AA267" s="5">
        <f t="shared" si="60"/>
        <v>0</v>
      </c>
      <c r="AB267" s="4">
        <f t="shared" si="61"/>
        <v>0</v>
      </c>
      <c r="AC267" s="4">
        <f t="shared" si="62"/>
        <v>0</v>
      </c>
    </row>
    <row r="268" spans="1:29" ht="15.75">
      <c r="A268" s="2">
        <v>1736</v>
      </c>
      <c r="D268" s="2">
        <v>90</v>
      </c>
      <c r="E268" s="2">
        <v>120</v>
      </c>
      <c r="F268" s="2">
        <v>300</v>
      </c>
      <c r="I268" s="2">
        <v>10</v>
      </c>
      <c r="K268" s="5">
        <f t="shared" si="63"/>
        <v>0</v>
      </c>
      <c r="L268" s="4">
        <f t="shared" si="48"/>
        <v>0</v>
      </c>
      <c r="M268" s="4">
        <f t="shared" si="49"/>
        <v>160.7142857142857</v>
      </c>
      <c r="N268" s="5">
        <f t="shared" si="50"/>
        <v>0.047505938242280284</v>
      </c>
      <c r="O268" s="5">
        <f t="shared" si="51"/>
        <v>0.1187648456057007</v>
      </c>
      <c r="P268" s="5">
        <f t="shared" si="52"/>
        <v>0</v>
      </c>
      <c r="Q268" s="5">
        <f t="shared" si="53"/>
        <v>0</v>
      </c>
      <c r="R268" s="4">
        <f t="shared" si="54"/>
        <v>17.857142857142854</v>
      </c>
      <c r="T268" s="5">
        <f>+'Silver '!D395</f>
        <v>0.21015</v>
      </c>
      <c r="V268" s="5">
        <f t="shared" si="55"/>
        <v>0</v>
      </c>
      <c r="W268" s="4">
        <f t="shared" si="56"/>
        <v>0</v>
      </c>
      <c r="X268" s="4">
        <f t="shared" si="57"/>
        <v>33.77410714285714</v>
      </c>
      <c r="Y268" s="5">
        <f t="shared" si="58"/>
        <v>0.009983372921615202</v>
      </c>
      <c r="Z268" s="5">
        <f t="shared" si="59"/>
        <v>0.024958432304038002</v>
      </c>
      <c r="AA268" s="5">
        <f t="shared" si="60"/>
        <v>0</v>
      </c>
      <c r="AB268" s="4">
        <f t="shared" si="61"/>
        <v>0</v>
      </c>
      <c r="AC268" s="4">
        <f t="shared" si="62"/>
        <v>3.7526785714285706</v>
      </c>
    </row>
    <row r="269" spans="1:29" ht="15.75">
      <c r="A269" s="2">
        <v>1737</v>
      </c>
      <c r="D269" s="2">
        <v>90</v>
      </c>
      <c r="E269" s="2">
        <v>132</v>
      </c>
      <c r="F269" s="2">
        <v>298.7</v>
      </c>
      <c r="K269" s="5">
        <f t="shared" si="63"/>
        <v>0</v>
      </c>
      <c r="L269" s="4">
        <f t="shared" si="48"/>
        <v>0</v>
      </c>
      <c r="M269" s="4">
        <f t="shared" si="49"/>
        <v>160.7142857142857</v>
      </c>
      <c r="N269" s="5">
        <f t="shared" si="50"/>
        <v>0.052256532066508314</v>
      </c>
      <c r="O269" s="5">
        <f t="shared" si="51"/>
        <v>0.11825019794140934</v>
      </c>
      <c r="P269" s="5">
        <f t="shared" si="52"/>
        <v>0</v>
      </c>
      <c r="Q269" s="5">
        <f t="shared" si="53"/>
        <v>0</v>
      </c>
      <c r="R269" s="4">
        <f t="shared" si="54"/>
        <v>0</v>
      </c>
      <c r="T269" s="5">
        <f>+'Silver '!D396</f>
        <v>0.21015</v>
      </c>
      <c r="V269" s="5">
        <f t="shared" si="55"/>
        <v>0</v>
      </c>
      <c r="W269" s="4">
        <f t="shared" si="56"/>
        <v>0</v>
      </c>
      <c r="X269" s="4">
        <f t="shared" si="57"/>
        <v>33.77410714285714</v>
      </c>
      <c r="Y269" s="5">
        <f t="shared" si="58"/>
        <v>0.010981710213776722</v>
      </c>
      <c r="Z269" s="5">
        <f t="shared" si="59"/>
        <v>0.024850279097387174</v>
      </c>
      <c r="AA269" s="5">
        <f t="shared" si="60"/>
        <v>0</v>
      </c>
      <c r="AB269" s="4">
        <f t="shared" si="61"/>
        <v>0</v>
      </c>
      <c r="AC269" s="4">
        <f t="shared" si="62"/>
        <v>0</v>
      </c>
    </row>
    <row r="270" spans="1:29" ht="15.75">
      <c r="A270" s="2">
        <v>1738</v>
      </c>
      <c r="D270" s="2">
        <v>75</v>
      </c>
      <c r="E270" s="2">
        <v>132.7</v>
      </c>
      <c r="F270" s="2">
        <v>302.8</v>
      </c>
      <c r="G270" s="2">
        <v>138</v>
      </c>
      <c r="K270" s="5">
        <f t="shared" si="63"/>
        <v>0</v>
      </c>
      <c r="L270" s="4">
        <f t="shared" si="48"/>
        <v>0</v>
      </c>
      <c r="M270" s="4">
        <f t="shared" si="49"/>
        <v>133.92857142857142</v>
      </c>
      <c r="N270" s="5">
        <f t="shared" si="50"/>
        <v>0.05253365003958828</v>
      </c>
      <c r="O270" s="5">
        <f t="shared" si="51"/>
        <v>0.11987331749802059</v>
      </c>
      <c r="P270" s="5">
        <f t="shared" si="52"/>
        <v>0.05463182897862233</v>
      </c>
      <c r="Q270" s="5">
        <f t="shared" si="53"/>
        <v>0</v>
      </c>
      <c r="R270" s="4">
        <f t="shared" si="54"/>
        <v>0</v>
      </c>
      <c r="T270" s="5">
        <f>+'Silver '!D397</f>
        <v>0.21015</v>
      </c>
      <c r="V270" s="5">
        <f t="shared" si="55"/>
        <v>0</v>
      </c>
      <c r="W270" s="4">
        <f t="shared" si="56"/>
        <v>0</v>
      </c>
      <c r="X270" s="4">
        <f t="shared" si="57"/>
        <v>28.145089285714285</v>
      </c>
      <c r="Y270" s="5">
        <f t="shared" si="58"/>
        <v>0.011039946555819477</v>
      </c>
      <c r="Z270" s="5">
        <f t="shared" si="59"/>
        <v>0.02519137767220903</v>
      </c>
      <c r="AA270" s="5">
        <f t="shared" si="60"/>
        <v>0.011480878859857482</v>
      </c>
      <c r="AB270" s="4">
        <f t="shared" si="61"/>
        <v>0</v>
      </c>
      <c r="AC270" s="4">
        <f t="shared" si="62"/>
        <v>0</v>
      </c>
    </row>
    <row r="271" spans="1:29" ht="15.75">
      <c r="A271" s="2">
        <v>1739</v>
      </c>
      <c r="D271" s="2">
        <v>75</v>
      </c>
      <c r="E271" s="2">
        <v>143.2</v>
      </c>
      <c r="F271" s="2">
        <v>299.6</v>
      </c>
      <c r="I271" s="2">
        <v>11.5</v>
      </c>
      <c r="K271" s="5">
        <f t="shared" si="63"/>
        <v>0</v>
      </c>
      <c r="L271" s="4">
        <f t="shared" si="48"/>
        <v>0</v>
      </c>
      <c r="M271" s="4">
        <f t="shared" si="49"/>
        <v>133.92857142857142</v>
      </c>
      <c r="N271" s="5">
        <f t="shared" si="50"/>
        <v>0.0566904196357878</v>
      </c>
      <c r="O271" s="5">
        <f t="shared" si="51"/>
        <v>0.11860649247822645</v>
      </c>
      <c r="P271" s="5">
        <f t="shared" si="52"/>
        <v>0</v>
      </c>
      <c r="Q271" s="5">
        <f t="shared" si="53"/>
        <v>0</v>
      </c>
      <c r="R271" s="4">
        <f t="shared" si="54"/>
        <v>20.535714285714285</v>
      </c>
      <c r="T271" s="5">
        <f>+'Silver '!D398</f>
        <v>0.21015</v>
      </c>
      <c r="V271" s="5">
        <f t="shared" si="55"/>
        <v>0</v>
      </c>
      <c r="W271" s="4">
        <f t="shared" si="56"/>
        <v>0</v>
      </c>
      <c r="X271" s="4">
        <f t="shared" si="57"/>
        <v>28.145089285714285</v>
      </c>
      <c r="Y271" s="5">
        <f t="shared" si="58"/>
        <v>0.011913491686460807</v>
      </c>
      <c r="Z271" s="5">
        <f t="shared" si="59"/>
        <v>0.02492515439429929</v>
      </c>
      <c r="AA271" s="5">
        <f t="shared" si="60"/>
        <v>0</v>
      </c>
      <c r="AB271" s="4">
        <f t="shared" si="61"/>
        <v>0</v>
      </c>
      <c r="AC271" s="4">
        <f t="shared" si="62"/>
        <v>4.315580357142857</v>
      </c>
    </row>
    <row r="272" spans="1:29" ht="15.75">
      <c r="A272" s="2">
        <v>1740</v>
      </c>
      <c r="D272" s="2">
        <v>75</v>
      </c>
      <c r="E272" s="2">
        <v>153.4</v>
      </c>
      <c r="F272" s="2">
        <v>316.3</v>
      </c>
      <c r="K272" s="5">
        <f t="shared" si="63"/>
        <v>0</v>
      </c>
      <c r="L272" s="4">
        <f t="shared" si="48"/>
        <v>0</v>
      </c>
      <c r="M272" s="4">
        <f t="shared" si="49"/>
        <v>133.92857142857142</v>
      </c>
      <c r="N272" s="5">
        <f t="shared" si="50"/>
        <v>0.06072842438638163</v>
      </c>
      <c r="O272" s="5">
        <f t="shared" si="51"/>
        <v>0.12521773555027713</v>
      </c>
      <c r="P272" s="5">
        <f t="shared" si="52"/>
        <v>0</v>
      </c>
      <c r="Q272" s="5">
        <f t="shared" si="53"/>
        <v>0</v>
      </c>
      <c r="R272" s="4">
        <f t="shared" si="54"/>
        <v>0</v>
      </c>
      <c r="T272" s="5">
        <f>+'Silver '!D399</f>
        <v>0.21015</v>
      </c>
      <c r="V272" s="5">
        <f t="shared" si="55"/>
        <v>0</v>
      </c>
      <c r="W272" s="4">
        <f t="shared" si="56"/>
        <v>0</v>
      </c>
      <c r="X272" s="4">
        <f t="shared" si="57"/>
        <v>28.145089285714285</v>
      </c>
      <c r="Y272" s="5">
        <f t="shared" si="58"/>
        <v>0.0127620783847981</v>
      </c>
      <c r="Z272" s="5">
        <f t="shared" si="59"/>
        <v>0.02631450712589074</v>
      </c>
      <c r="AA272" s="5">
        <f t="shared" si="60"/>
        <v>0</v>
      </c>
      <c r="AB272" s="4">
        <f t="shared" si="61"/>
        <v>0</v>
      </c>
      <c r="AC272" s="4">
        <f t="shared" si="62"/>
        <v>0</v>
      </c>
    </row>
    <row r="273" spans="1:29" ht="15.75">
      <c r="A273" s="2">
        <v>1741</v>
      </c>
      <c r="D273" s="2">
        <v>75</v>
      </c>
      <c r="E273" s="2">
        <v>159</v>
      </c>
      <c r="F273" s="2">
        <v>292.9</v>
      </c>
      <c r="I273" s="2">
        <v>13</v>
      </c>
      <c r="K273" s="5">
        <f t="shared" si="63"/>
        <v>0</v>
      </c>
      <c r="L273" s="4">
        <f aca="true" t="shared" si="64" ref="L273:L311">+C273/0.56</f>
        <v>0</v>
      </c>
      <c r="M273" s="4">
        <f aca="true" t="shared" si="65" ref="M273:M311">+D273/0.56</f>
        <v>133.92857142857142</v>
      </c>
      <c r="N273" s="5">
        <f aca="true" t="shared" si="66" ref="N273:N311">+E273/2526</f>
        <v>0.06294536817102138</v>
      </c>
      <c r="O273" s="5">
        <f aca="true" t="shared" si="67" ref="O273:O311">+F273/2526</f>
        <v>0.11595407759303246</v>
      </c>
      <c r="P273" s="5">
        <f aca="true" t="shared" si="68" ref="P273:P311">+G273/2526</f>
        <v>0</v>
      </c>
      <c r="Q273" s="5">
        <f aca="true" t="shared" si="69" ref="Q273:Q311">+H273/2526</f>
        <v>0</v>
      </c>
      <c r="R273" s="4">
        <f aca="true" t="shared" si="70" ref="R273:R311">+I273/0.56</f>
        <v>23.21428571428571</v>
      </c>
      <c r="T273" s="5">
        <f>+'Silver '!D400</f>
        <v>0.21015</v>
      </c>
      <c r="V273" s="5">
        <f aca="true" t="shared" si="71" ref="V273:V311">+K273*$T273</f>
        <v>0</v>
      </c>
      <c r="W273" s="4">
        <f aca="true" t="shared" si="72" ref="W273:W311">+L273*$T273</f>
        <v>0</v>
      </c>
      <c r="X273" s="4">
        <f aca="true" t="shared" si="73" ref="X273:X311">+M273*$T273</f>
        <v>28.145089285714285</v>
      </c>
      <c r="Y273" s="5">
        <f aca="true" t="shared" si="74" ref="Y273:Y311">+N273*$T273</f>
        <v>0.013227969121140142</v>
      </c>
      <c r="Z273" s="5">
        <f aca="true" t="shared" si="75" ref="Z273:Z311">+O273*$T273</f>
        <v>0.02436774940617577</v>
      </c>
      <c r="AA273" s="5">
        <f aca="true" t="shared" si="76" ref="AA273:AA311">+P273*$T273</f>
        <v>0</v>
      </c>
      <c r="AB273" s="4">
        <f aca="true" t="shared" si="77" ref="AB273:AB311">+Q273*$T273</f>
        <v>0</v>
      </c>
      <c r="AC273" s="4">
        <f aca="true" t="shared" si="78" ref="AC273:AC311">+R273*$T273</f>
        <v>4.878482142857142</v>
      </c>
    </row>
    <row r="274" spans="1:29" ht="15.75">
      <c r="A274" s="2">
        <v>1742</v>
      </c>
      <c r="D274" s="2">
        <v>75</v>
      </c>
      <c r="E274" s="2">
        <v>155.1</v>
      </c>
      <c r="F274" s="2">
        <v>411.7</v>
      </c>
      <c r="I274" s="2">
        <v>13</v>
      </c>
      <c r="K274" s="5">
        <f t="shared" si="63"/>
        <v>0</v>
      </c>
      <c r="L274" s="4">
        <f t="shared" si="64"/>
        <v>0</v>
      </c>
      <c r="M274" s="4">
        <f t="shared" si="65"/>
        <v>133.92857142857142</v>
      </c>
      <c r="N274" s="5">
        <f t="shared" si="66"/>
        <v>0.06140142517814726</v>
      </c>
      <c r="O274" s="5">
        <f t="shared" si="67"/>
        <v>0.16298495645288993</v>
      </c>
      <c r="P274" s="5">
        <f t="shared" si="68"/>
        <v>0</v>
      </c>
      <c r="Q274" s="5">
        <f t="shared" si="69"/>
        <v>0</v>
      </c>
      <c r="R274" s="4">
        <f t="shared" si="70"/>
        <v>23.21428571428571</v>
      </c>
      <c r="T274" s="5">
        <f>+'Silver '!D401</f>
        <v>0.21015</v>
      </c>
      <c r="V274" s="5">
        <f t="shared" si="71"/>
        <v>0</v>
      </c>
      <c r="W274" s="4">
        <f t="shared" si="72"/>
        <v>0</v>
      </c>
      <c r="X274" s="4">
        <f t="shared" si="73"/>
        <v>28.145089285714285</v>
      </c>
      <c r="Y274" s="5">
        <f t="shared" si="74"/>
        <v>0.012903509501187647</v>
      </c>
      <c r="Z274" s="5">
        <f t="shared" si="75"/>
        <v>0.03425128859857482</v>
      </c>
      <c r="AA274" s="5">
        <f t="shared" si="76"/>
        <v>0</v>
      </c>
      <c r="AB274" s="4">
        <f t="shared" si="77"/>
        <v>0</v>
      </c>
      <c r="AC274" s="4">
        <f t="shared" si="78"/>
        <v>4.878482142857142</v>
      </c>
    </row>
    <row r="275" spans="1:29" ht="15.75">
      <c r="A275" s="2">
        <v>1743</v>
      </c>
      <c r="D275" s="2">
        <v>72</v>
      </c>
      <c r="E275" s="2">
        <v>141.5</v>
      </c>
      <c r="F275" s="2">
        <v>327.8</v>
      </c>
      <c r="I275" s="2">
        <v>13</v>
      </c>
      <c r="K275" s="5">
        <f t="shared" si="63"/>
        <v>0</v>
      </c>
      <c r="L275" s="4">
        <f t="shared" si="64"/>
        <v>0</v>
      </c>
      <c r="M275" s="4">
        <f t="shared" si="65"/>
        <v>128.57142857142856</v>
      </c>
      <c r="N275" s="5">
        <f t="shared" si="66"/>
        <v>0.05601741884402217</v>
      </c>
      <c r="O275" s="5">
        <f t="shared" si="67"/>
        <v>0.12977038796516233</v>
      </c>
      <c r="P275" s="5">
        <f t="shared" si="68"/>
        <v>0</v>
      </c>
      <c r="Q275" s="5">
        <f t="shared" si="69"/>
        <v>0</v>
      </c>
      <c r="R275" s="4">
        <f t="shared" si="70"/>
        <v>23.21428571428571</v>
      </c>
      <c r="T275" s="5">
        <f>+'Silver '!D402</f>
        <v>0.21015</v>
      </c>
      <c r="V275" s="5">
        <f t="shared" si="71"/>
        <v>0</v>
      </c>
      <c r="W275" s="4">
        <f t="shared" si="72"/>
        <v>0</v>
      </c>
      <c r="X275" s="4">
        <f t="shared" si="73"/>
        <v>27.01928571428571</v>
      </c>
      <c r="Y275" s="5">
        <f t="shared" si="74"/>
        <v>0.01177206057007126</v>
      </c>
      <c r="Z275" s="5">
        <f t="shared" si="75"/>
        <v>0.027271247030878864</v>
      </c>
      <c r="AA275" s="5">
        <f t="shared" si="76"/>
        <v>0</v>
      </c>
      <c r="AB275" s="4">
        <f t="shared" si="77"/>
        <v>0</v>
      </c>
      <c r="AC275" s="4">
        <f t="shared" si="78"/>
        <v>4.878482142857142</v>
      </c>
    </row>
    <row r="276" spans="1:29" ht="15.75">
      <c r="A276" s="2">
        <v>1744</v>
      </c>
      <c r="D276" s="2">
        <v>72</v>
      </c>
      <c r="E276" s="2">
        <v>174</v>
      </c>
      <c r="F276" s="2">
        <v>332.2</v>
      </c>
      <c r="I276" s="2">
        <v>13</v>
      </c>
      <c r="K276" s="5">
        <f aca="true" t="shared" si="79" ref="K276:K311">B276/122.97</f>
        <v>0</v>
      </c>
      <c r="L276" s="4">
        <f t="shared" si="64"/>
        <v>0</v>
      </c>
      <c r="M276" s="4">
        <f t="shared" si="65"/>
        <v>128.57142857142856</v>
      </c>
      <c r="N276" s="5">
        <f t="shared" si="66"/>
        <v>0.0688836104513064</v>
      </c>
      <c r="O276" s="5">
        <f t="shared" si="67"/>
        <v>0.13151227236737925</v>
      </c>
      <c r="P276" s="5">
        <f t="shared" si="68"/>
        <v>0</v>
      </c>
      <c r="Q276" s="5">
        <f t="shared" si="69"/>
        <v>0</v>
      </c>
      <c r="R276" s="4">
        <f t="shared" si="70"/>
        <v>23.21428571428571</v>
      </c>
      <c r="T276" s="5">
        <f>+'Silver '!D403</f>
        <v>0.21015</v>
      </c>
      <c r="V276" s="5">
        <f t="shared" si="71"/>
        <v>0</v>
      </c>
      <c r="W276" s="4">
        <f t="shared" si="72"/>
        <v>0</v>
      </c>
      <c r="X276" s="4">
        <f t="shared" si="73"/>
        <v>27.01928571428571</v>
      </c>
      <c r="Y276" s="5">
        <f t="shared" si="74"/>
        <v>0.014475890736342041</v>
      </c>
      <c r="Z276" s="5">
        <f t="shared" si="75"/>
        <v>0.02763730403800475</v>
      </c>
      <c r="AA276" s="5">
        <f t="shared" si="76"/>
        <v>0</v>
      </c>
      <c r="AB276" s="4">
        <f t="shared" si="77"/>
        <v>0</v>
      </c>
      <c r="AC276" s="4">
        <f t="shared" si="78"/>
        <v>4.878482142857142</v>
      </c>
    </row>
    <row r="277" spans="1:29" ht="15.75">
      <c r="A277" s="2">
        <v>1745</v>
      </c>
      <c r="D277" s="2">
        <v>72</v>
      </c>
      <c r="E277" s="2">
        <v>175.5</v>
      </c>
      <c r="F277" s="2">
        <v>359.6</v>
      </c>
      <c r="G277" s="2">
        <v>174</v>
      </c>
      <c r="I277" s="2">
        <v>13</v>
      </c>
      <c r="K277" s="5">
        <f t="shared" si="79"/>
        <v>0</v>
      </c>
      <c r="L277" s="4">
        <f t="shared" si="64"/>
        <v>0</v>
      </c>
      <c r="M277" s="4">
        <f t="shared" si="65"/>
        <v>128.57142857142856</v>
      </c>
      <c r="N277" s="5">
        <f t="shared" si="66"/>
        <v>0.06947743467933491</v>
      </c>
      <c r="O277" s="5">
        <f t="shared" si="67"/>
        <v>0.1423594615993666</v>
      </c>
      <c r="P277" s="5">
        <f t="shared" si="68"/>
        <v>0.0688836104513064</v>
      </c>
      <c r="Q277" s="5">
        <f t="shared" si="69"/>
        <v>0</v>
      </c>
      <c r="R277" s="4">
        <f t="shared" si="70"/>
        <v>23.21428571428571</v>
      </c>
      <c r="T277" s="5">
        <f>+'Silver '!D404</f>
        <v>0.21015</v>
      </c>
      <c r="V277" s="5">
        <f t="shared" si="71"/>
        <v>0</v>
      </c>
      <c r="W277" s="4">
        <f t="shared" si="72"/>
        <v>0</v>
      </c>
      <c r="X277" s="4">
        <f t="shared" si="73"/>
        <v>27.01928571428571</v>
      </c>
      <c r="Y277" s="5">
        <f t="shared" si="74"/>
        <v>0.014600682897862233</v>
      </c>
      <c r="Z277" s="5">
        <f t="shared" si="75"/>
        <v>0.02991684085510689</v>
      </c>
      <c r="AA277" s="5">
        <f t="shared" si="76"/>
        <v>0.014475890736342041</v>
      </c>
      <c r="AB277" s="4">
        <f t="shared" si="77"/>
        <v>0</v>
      </c>
      <c r="AC277" s="4">
        <f t="shared" si="78"/>
        <v>4.878482142857142</v>
      </c>
    </row>
    <row r="278" spans="1:29" ht="15.75">
      <c r="A278" s="2">
        <v>1746</v>
      </c>
      <c r="D278" s="2">
        <v>72</v>
      </c>
      <c r="F278" s="2">
        <v>358.7</v>
      </c>
      <c r="G278" s="2">
        <v>165</v>
      </c>
      <c r="I278" s="2">
        <v>13</v>
      </c>
      <c r="K278" s="5">
        <f t="shared" si="79"/>
        <v>0</v>
      </c>
      <c r="L278" s="4">
        <f t="shared" si="64"/>
        <v>0</v>
      </c>
      <c r="M278" s="4">
        <f t="shared" si="65"/>
        <v>128.57142857142856</v>
      </c>
      <c r="N278" s="5">
        <f t="shared" si="66"/>
        <v>0</v>
      </c>
      <c r="O278" s="5">
        <f t="shared" si="67"/>
        <v>0.14200316706254948</v>
      </c>
      <c r="P278" s="5">
        <f t="shared" si="68"/>
        <v>0.06532066508313539</v>
      </c>
      <c r="Q278" s="5">
        <f t="shared" si="69"/>
        <v>0</v>
      </c>
      <c r="R278" s="4">
        <f t="shared" si="70"/>
        <v>23.21428571428571</v>
      </c>
      <c r="T278" s="5">
        <f>+'Silver '!D405</f>
        <v>0.21015</v>
      </c>
      <c r="V278" s="5">
        <f t="shared" si="71"/>
        <v>0</v>
      </c>
      <c r="W278" s="4">
        <f t="shared" si="72"/>
        <v>0</v>
      </c>
      <c r="X278" s="4">
        <f t="shared" si="73"/>
        <v>27.01928571428571</v>
      </c>
      <c r="Y278" s="5">
        <f t="shared" si="74"/>
        <v>0</v>
      </c>
      <c r="Z278" s="5">
        <f t="shared" si="75"/>
        <v>0.029841965558194773</v>
      </c>
      <c r="AA278" s="5">
        <f t="shared" si="76"/>
        <v>0.013727137767220902</v>
      </c>
      <c r="AB278" s="4">
        <f t="shared" si="77"/>
        <v>0</v>
      </c>
      <c r="AC278" s="4">
        <f t="shared" si="78"/>
        <v>4.878482142857142</v>
      </c>
    </row>
    <row r="279" spans="1:29" ht="15.75">
      <c r="A279" s="2">
        <v>1747</v>
      </c>
      <c r="C279" s="4">
        <v>24</v>
      </c>
      <c r="F279" s="2">
        <v>357.2</v>
      </c>
      <c r="G279" s="2">
        <v>156</v>
      </c>
      <c r="I279" s="2">
        <v>13</v>
      </c>
      <c r="K279" s="5">
        <f t="shared" si="79"/>
        <v>0</v>
      </c>
      <c r="L279" s="4">
        <f t="shared" si="64"/>
        <v>42.857142857142854</v>
      </c>
      <c r="M279" s="4">
        <f t="shared" si="65"/>
        <v>0</v>
      </c>
      <c r="N279" s="5">
        <f t="shared" si="66"/>
        <v>0</v>
      </c>
      <c r="O279" s="5">
        <f t="shared" si="67"/>
        <v>0.14140934283452097</v>
      </c>
      <c r="P279" s="5">
        <f t="shared" si="68"/>
        <v>0.06175771971496437</v>
      </c>
      <c r="Q279" s="5">
        <f t="shared" si="69"/>
        <v>0</v>
      </c>
      <c r="R279" s="4">
        <f t="shared" si="70"/>
        <v>23.21428571428571</v>
      </c>
      <c r="T279" s="5">
        <f>+'Silver '!D406</f>
        <v>0.21015</v>
      </c>
      <c r="V279" s="5">
        <f t="shared" si="71"/>
        <v>0</v>
      </c>
      <c r="W279" s="4">
        <f t="shared" si="72"/>
        <v>9.006428571428572</v>
      </c>
      <c r="X279" s="4">
        <f t="shared" si="73"/>
        <v>0</v>
      </c>
      <c r="Y279" s="5">
        <f t="shared" si="74"/>
        <v>0</v>
      </c>
      <c r="Z279" s="5">
        <f t="shared" si="75"/>
        <v>0.02971717339667458</v>
      </c>
      <c r="AA279" s="5">
        <f t="shared" si="76"/>
        <v>0.012978384798099762</v>
      </c>
      <c r="AB279" s="4">
        <f t="shared" si="77"/>
        <v>0</v>
      </c>
      <c r="AC279" s="4">
        <f t="shared" si="78"/>
        <v>4.878482142857142</v>
      </c>
    </row>
    <row r="280" spans="1:29" ht="15.75">
      <c r="A280" s="2">
        <v>1748</v>
      </c>
      <c r="D280" s="2">
        <v>75</v>
      </c>
      <c r="F280" s="2">
        <v>351.3</v>
      </c>
      <c r="G280" s="2">
        <v>153</v>
      </c>
      <c r="I280" s="2">
        <v>13</v>
      </c>
      <c r="K280" s="5">
        <f t="shared" si="79"/>
        <v>0</v>
      </c>
      <c r="L280" s="4">
        <f t="shared" si="64"/>
        <v>0</v>
      </c>
      <c r="M280" s="4">
        <f t="shared" si="65"/>
        <v>133.92857142857142</v>
      </c>
      <c r="N280" s="5">
        <f t="shared" si="66"/>
        <v>0</v>
      </c>
      <c r="O280" s="5">
        <f t="shared" si="67"/>
        <v>0.13907363420427554</v>
      </c>
      <c r="P280" s="5">
        <f t="shared" si="68"/>
        <v>0.060570071258907364</v>
      </c>
      <c r="Q280" s="5">
        <f t="shared" si="69"/>
        <v>0</v>
      </c>
      <c r="R280" s="4">
        <f t="shared" si="70"/>
        <v>23.21428571428571</v>
      </c>
      <c r="T280" s="5">
        <f>+'Silver '!D407</f>
        <v>0.21015</v>
      </c>
      <c r="V280" s="5">
        <f t="shared" si="71"/>
        <v>0</v>
      </c>
      <c r="W280" s="4">
        <f t="shared" si="72"/>
        <v>0</v>
      </c>
      <c r="X280" s="4">
        <f t="shared" si="73"/>
        <v>28.145089285714285</v>
      </c>
      <c r="Y280" s="5">
        <f t="shared" si="74"/>
        <v>0</v>
      </c>
      <c r="Z280" s="5">
        <f t="shared" si="75"/>
        <v>0.029226324228028507</v>
      </c>
      <c r="AA280" s="5">
        <f t="shared" si="76"/>
        <v>0.012728800475059383</v>
      </c>
      <c r="AB280" s="4">
        <f t="shared" si="77"/>
        <v>0</v>
      </c>
      <c r="AC280" s="4">
        <f t="shared" si="78"/>
        <v>4.878482142857142</v>
      </c>
    </row>
    <row r="281" spans="1:29" ht="15.75">
      <c r="A281" s="2">
        <v>1749</v>
      </c>
      <c r="D281" s="2">
        <v>75</v>
      </c>
      <c r="E281" s="2">
        <v>150</v>
      </c>
      <c r="F281" s="2">
        <v>357.3</v>
      </c>
      <c r="G281" s="2">
        <v>168</v>
      </c>
      <c r="I281" s="2">
        <v>13</v>
      </c>
      <c r="K281" s="5">
        <f t="shared" si="79"/>
        <v>0</v>
      </c>
      <c r="L281" s="4">
        <f t="shared" si="64"/>
        <v>0</v>
      </c>
      <c r="M281" s="4">
        <f t="shared" si="65"/>
        <v>133.92857142857142</v>
      </c>
      <c r="N281" s="5">
        <f t="shared" si="66"/>
        <v>0.05938242280285035</v>
      </c>
      <c r="O281" s="5">
        <f t="shared" si="67"/>
        <v>0.14144893111638956</v>
      </c>
      <c r="P281" s="5">
        <f t="shared" si="68"/>
        <v>0.0665083135391924</v>
      </c>
      <c r="Q281" s="5">
        <f t="shared" si="69"/>
        <v>0</v>
      </c>
      <c r="R281" s="4">
        <f t="shared" si="70"/>
        <v>23.21428571428571</v>
      </c>
      <c r="T281" s="5">
        <f>+'Silver '!D408</f>
        <v>0.20481</v>
      </c>
      <c r="V281" s="5">
        <f t="shared" si="71"/>
        <v>0</v>
      </c>
      <c r="W281" s="4">
        <f t="shared" si="72"/>
        <v>0</v>
      </c>
      <c r="X281" s="4">
        <f t="shared" si="73"/>
        <v>27.42991071428571</v>
      </c>
      <c r="Y281" s="5">
        <f t="shared" si="74"/>
        <v>0.01216211401425178</v>
      </c>
      <c r="Z281" s="5">
        <f t="shared" si="75"/>
        <v>0.028970155581947744</v>
      </c>
      <c r="AA281" s="5">
        <f t="shared" si="76"/>
        <v>0.013621567695961994</v>
      </c>
      <c r="AB281" s="4">
        <f t="shared" si="77"/>
        <v>0</v>
      </c>
      <c r="AC281" s="4">
        <f t="shared" si="78"/>
        <v>4.754517857142856</v>
      </c>
    </row>
    <row r="282" spans="1:29" ht="15.75">
      <c r="A282" s="2">
        <v>1750</v>
      </c>
      <c r="D282" s="2">
        <v>72</v>
      </c>
      <c r="E282" s="2">
        <v>150</v>
      </c>
      <c r="F282" s="2">
        <v>338.9</v>
      </c>
      <c r="G282" s="2">
        <v>156.7</v>
      </c>
      <c r="I282" s="2">
        <v>13</v>
      </c>
      <c r="K282" s="5">
        <f t="shared" si="79"/>
        <v>0</v>
      </c>
      <c r="L282" s="4">
        <f t="shared" si="64"/>
        <v>0</v>
      </c>
      <c r="M282" s="4">
        <f t="shared" si="65"/>
        <v>128.57142857142856</v>
      </c>
      <c r="N282" s="5">
        <f t="shared" si="66"/>
        <v>0.05938242280285035</v>
      </c>
      <c r="O282" s="5">
        <f t="shared" si="67"/>
        <v>0.13416468725257322</v>
      </c>
      <c r="P282" s="5">
        <f t="shared" si="68"/>
        <v>0.06203483768804433</v>
      </c>
      <c r="Q282" s="5">
        <f t="shared" si="69"/>
        <v>0</v>
      </c>
      <c r="R282" s="4">
        <f t="shared" si="70"/>
        <v>23.21428571428571</v>
      </c>
      <c r="T282" s="5">
        <f>+'Silver '!D409</f>
        <v>0.19514</v>
      </c>
      <c r="V282" s="5">
        <f t="shared" si="71"/>
        <v>0</v>
      </c>
      <c r="W282" s="4">
        <f t="shared" si="72"/>
        <v>0</v>
      </c>
      <c r="X282" s="4">
        <f t="shared" si="73"/>
        <v>25.08942857142857</v>
      </c>
      <c r="Y282" s="5">
        <f t="shared" si="74"/>
        <v>0.011587885985748218</v>
      </c>
      <c r="Z282" s="5">
        <f t="shared" si="75"/>
        <v>0.026180897070467137</v>
      </c>
      <c r="AA282" s="5">
        <f t="shared" si="76"/>
        <v>0.012105478226444972</v>
      </c>
      <c r="AB282" s="4">
        <f t="shared" si="77"/>
        <v>0</v>
      </c>
      <c r="AC282" s="4">
        <f t="shared" si="78"/>
        <v>4.530035714285714</v>
      </c>
    </row>
    <row r="283" spans="1:29" ht="15.75">
      <c r="A283" s="2">
        <v>1751</v>
      </c>
      <c r="G283" s="2">
        <v>156</v>
      </c>
      <c r="I283" s="2">
        <v>13</v>
      </c>
      <c r="K283" s="5">
        <f t="shared" si="79"/>
        <v>0</v>
      </c>
      <c r="L283" s="4">
        <f t="shared" si="64"/>
        <v>0</v>
      </c>
      <c r="M283" s="4">
        <f t="shared" si="65"/>
        <v>0</v>
      </c>
      <c r="N283" s="5">
        <f t="shared" si="66"/>
        <v>0</v>
      </c>
      <c r="O283" s="5">
        <f t="shared" si="67"/>
        <v>0</v>
      </c>
      <c r="P283" s="5">
        <f t="shared" si="68"/>
        <v>0.06175771971496437</v>
      </c>
      <c r="Q283" s="5">
        <f t="shared" si="69"/>
        <v>0</v>
      </c>
      <c r="R283" s="4">
        <f t="shared" si="70"/>
        <v>23.21428571428571</v>
      </c>
      <c r="T283" s="5">
        <f>+'Silver '!D410</f>
        <v>0.19514</v>
      </c>
      <c r="V283" s="5">
        <f t="shared" si="71"/>
        <v>0</v>
      </c>
      <c r="W283" s="4">
        <f t="shared" si="72"/>
        <v>0</v>
      </c>
      <c r="X283" s="4">
        <f t="shared" si="73"/>
        <v>0</v>
      </c>
      <c r="Y283" s="5">
        <f t="shared" si="74"/>
        <v>0</v>
      </c>
      <c r="Z283" s="5">
        <f t="shared" si="75"/>
        <v>0</v>
      </c>
      <c r="AA283" s="5">
        <f t="shared" si="76"/>
        <v>0.012051401425178148</v>
      </c>
      <c r="AB283" s="4">
        <f t="shared" si="77"/>
        <v>0</v>
      </c>
      <c r="AC283" s="4">
        <f t="shared" si="78"/>
        <v>4.530035714285714</v>
      </c>
    </row>
    <row r="284" spans="1:29" ht="15.75">
      <c r="A284" s="2">
        <v>1752</v>
      </c>
      <c r="G284" s="2">
        <v>156</v>
      </c>
      <c r="I284" s="2">
        <v>13</v>
      </c>
      <c r="K284" s="5">
        <f t="shared" si="79"/>
        <v>0</v>
      </c>
      <c r="L284" s="4">
        <f t="shared" si="64"/>
        <v>0</v>
      </c>
      <c r="M284" s="4">
        <f t="shared" si="65"/>
        <v>0</v>
      </c>
      <c r="N284" s="5">
        <f t="shared" si="66"/>
        <v>0</v>
      </c>
      <c r="O284" s="5">
        <f t="shared" si="67"/>
        <v>0</v>
      </c>
      <c r="P284" s="5">
        <f t="shared" si="68"/>
        <v>0.06175771971496437</v>
      </c>
      <c r="Q284" s="5">
        <f t="shared" si="69"/>
        <v>0</v>
      </c>
      <c r="R284" s="4">
        <f t="shared" si="70"/>
        <v>23.21428571428571</v>
      </c>
      <c r="T284" s="5">
        <f>+'Silver '!D411</f>
        <v>0.19514</v>
      </c>
      <c r="V284" s="5">
        <f t="shared" si="71"/>
        <v>0</v>
      </c>
      <c r="W284" s="4">
        <f t="shared" si="72"/>
        <v>0</v>
      </c>
      <c r="X284" s="4">
        <f t="shared" si="73"/>
        <v>0</v>
      </c>
      <c r="Y284" s="5">
        <f t="shared" si="74"/>
        <v>0</v>
      </c>
      <c r="Z284" s="5">
        <f t="shared" si="75"/>
        <v>0</v>
      </c>
      <c r="AA284" s="5">
        <f t="shared" si="76"/>
        <v>0.012051401425178148</v>
      </c>
      <c r="AB284" s="4">
        <f t="shared" si="77"/>
        <v>0</v>
      </c>
      <c r="AC284" s="4">
        <f t="shared" si="78"/>
        <v>4.530035714285714</v>
      </c>
    </row>
    <row r="285" spans="1:29" ht="15.75">
      <c r="A285" s="2">
        <v>1753</v>
      </c>
      <c r="G285" s="2">
        <v>156</v>
      </c>
      <c r="I285" s="2">
        <v>13</v>
      </c>
      <c r="K285" s="5">
        <f t="shared" si="79"/>
        <v>0</v>
      </c>
      <c r="L285" s="4">
        <f t="shared" si="64"/>
        <v>0</v>
      </c>
      <c r="M285" s="4">
        <f t="shared" si="65"/>
        <v>0</v>
      </c>
      <c r="N285" s="5">
        <f t="shared" si="66"/>
        <v>0</v>
      </c>
      <c r="O285" s="5">
        <f t="shared" si="67"/>
        <v>0</v>
      </c>
      <c r="P285" s="5">
        <f t="shared" si="68"/>
        <v>0.06175771971496437</v>
      </c>
      <c r="Q285" s="5">
        <f t="shared" si="69"/>
        <v>0</v>
      </c>
      <c r="R285" s="4">
        <f t="shared" si="70"/>
        <v>23.21428571428571</v>
      </c>
      <c r="T285" s="5">
        <f>+'Silver '!D412</f>
        <v>0.19514</v>
      </c>
      <c r="V285" s="5">
        <f t="shared" si="71"/>
        <v>0</v>
      </c>
      <c r="W285" s="4">
        <f t="shared" si="72"/>
        <v>0</v>
      </c>
      <c r="X285" s="4">
        <f t="shared" si="73"/>
        <v>0</v>
      </c>
      <c r="Y285" s="5">
        <f t="shared" si="74"/>
        <v>0</v>
      </c>
      <c r="Z285" s="5">
        <f t="shared" si="75"/>
        <v>0</v>
      </c>
      <c r="AA285" s="5">
        <f t="shared" si="76"/>
        <v>0.012051401425178148</v>
      </c>
      <c r="AB285" s="4">
        <f t="shared" si="77"/>
        <v>0</v>
      </c>
      <c r="AC285" s="4">
        <f t="shared" si="78"/>
        <v>4.530035714285714</v>
      </c>
    </row>
    <row r="286" spans="1:29" ht="15.75">
      <c r="A286" s="2">
        <v>1754</v>
      </c>
      <c r="G286" s="2">
        <v>156</v>
      </c>
      <c r="K286" s="5">
        <f t="shared" si="79"/>
        <v>0</v>
      </c>
      <c r="L286" s="4">
        <f t="shared" si="64"/>
        <v>0</v>
      </c>
      <c r="M286" s="4">
        <f t="shared" si="65"/>
        <v>0</v>
      </c>
      <c r="N286" s="5">
        <f t="shared" si="66"/>
        <v>0</v>
      </c>
      <c r="O286" s="5">
        <f t="shared" si="67"/>
        <v>0</v>
      </c>
      <c r="P286" s="5">
        <f t="shared" si="68"/>
        <v>0.06175771971496437</v>
      </c>
      <c r="Q286" s="5">
        <f t="shared" si="69"/>
        <v>0</v>
      </c>
      <c r="R286" s="4">
        <f t="shared" si="70"/>
        <v>0</v>
      </c>
      <c r="T286" s="5">
        <f>+'Silver '!D413</f>
        <v>0.19514</v>
      </c>
      <c r="V286" s="5">
        <f t="shared" si="71"/>
        <v>0</v>
      </c>
      <c r="W286" s="4">
        <f t="shared" si="72"/>
        <v>0</v>
      </c>
      <c r="X286" s="4">
        <f t="shared" si="73"/>
        <v>0</v>
      </c>
      <c r="Y286" s="5">
        <f t="shared" si="74"/>
        <v>0</v>
      </c>
      <c r="Z286" s="5">
        <f t="shared" si="75"/>
        <v>0</v>
      </c>
      <c r="AA286" s="5">
        <f t="shared" si="76"/>
        <v>0.012051401425178148</v>
      </c>
      <c r="AB286" s="4">
        <f t="shared" si="77"/>
        <v>0</v>
      </c>
      <c r="AC286" s="4">
        <f t="shared" si="78"/>
        <v>0</v>
      </c>
    </row>
    <row r="287" spans="1:29" ht="15.75">
      <c r="A287" s="2">
        <v>1755</v>
      </c>
      <c r="G287" s="2">
        <v>162</v>
      </c>
      <c r="I287" s="2">
        <v>13</v>
      </c>
      <c r="K287" s="5">
        <f t="shared" si="79"/>
        <v>0</v>
      </c>
      <c r="L287" s="4">
        <f t="shared" si="64"/>
        <v>0</v>
      </c>
      <c r="M287" s="4">
        <f t="shared" si="65"/>
        <v>0</v>
      </c>
      <c r="N287" s="5">
        <f t="shared" si="66"/>
        <v>0</v>
      </c>
      <c r="O287" s="5">
        <f t="shared" si="67"/>
        <v>0</v>
      </c>
      <c r="P287" s="5">
        <f t="shared" si="68"/>
        <v>0.06413301662707839</v>
      </c>
      <c r="Q287" s="5">
        <f t="shared" si="69"/>
        <v>0</v>
      </c>
      <c r="R287" s="4">
        <f t="shared" si="70"/>
        <v>23.21428571428571</v>
      </c>
      <c r="T287" s="5">
        <f>+'Silver '!D414</f>
        <v>0.19514</v>
      </c>
      <c r="V287" s="5">
        <f t="shared" si="71"/>
        <v>0</v>
      </c>
      <c r="W287" s="4">
        <f t="shared" si="72"/>
        <v>0</v>
      </c>
      <c r="X287" s="4">
        <f t="shared" si="73"/>
        <v>0</v>
      </c>
      <c r="Y287" s="5">
        <f t="shared" si="74"/>
        <v>0</v>
      </c>
      <c r="Z287" s="5">
        <f t="shared" si="75"/>
        <v>0</v>
      </c>
      <c r="AA287" s="5">
        <f t="shared" si="76"/>
        <v>0.012514916864608077</v>
      </c>
      <c r="AB287" s="4">
        <f t="shared" si="77"/>
        <v>0</v>
      </c>
      <c r="AC287" s="4">
        <f t="shared" si="78"/>
        <v>4.530035714285714</v>
      </c>
    </row>
    <row r="288" spans="1:29" ht="15.75">
      <c r="A288" s="2">
        <v>1756</v>
      </c>
      <c r="G288" s="2">
        <v>171</v>
      </c>
      <c r="I288" s="2">
        <v>13</v>
      </c>
      <c r="K288" s="5">
        <f t="shared" si="79"/>
        <v>0</v>
      </c>
      <c r="L288" s="4">
        <f t="shared" si="64"/>
        <v>0</v>
      </c>
      <c r="M288" s="4">
        <f t="shared" si="65"/>
        <v>0</v>
      </c>
      <c r="N288" s="5">
        <f t="shared" si="66"/>
        <v>0</v>
      </c>
      <c r="O288" s="5">
        <f t="shared" si="67"/>
        <v>0</v>
      </c>
      <c r="P288" s="5">
        <f t="shared" si="68"/>
        <v>0.06769596199524941</v>
      </c>
      <c r="Q288" s="5">
        <f t="shared" si="69"/>
        <v>0</v>
      </c>
      <c r="R288" s="4">
        <f t="shared" si="70"/>
        <v>23.21428571428571</v>
      </c>
      <c r="T288" s="5">
        <f>+'Silver '!D415</f>
        <v>0.19514</v>
      </c>
      <c r="V288" s="5">
        <f t="shared" si="71"/>
        <v>0</v>
      </c>
      <c r="W288" s="4">
        <f t="shared" si="72"/>
        <v>0</v>
      </c>
      <c r="X288" s="4">
        <f t="shared" si="73"/>
        <v>0</v>
      </c>
      <c r="Y288" s="5">
        <f t="shared" si="74"/>
        <v>0</v>
      </c>
      <c r="Z288" s="5">
        <f t="shared" si="75"/>
        <v>0</v>
      </c>
      <c r="AA288" s="5">
        <f t="shared" si="76"/>
        <v>0.01321019002375297</v>
      </c>
      <c r="AB288" s="4">
        <f t="shared" si="77"/>
        <v>0</v>
      </c>
      <c r="AC288" s="4">
        <f t="shared" si="78"/>
        <v>4.530035714285714</v>
      </c>
    </row>
    <row r="289" spans="1:29" ht="15.75">
      <c r="A289" s="2">
        <v>1757</v>
      </c>
      <c r="G289" s="2">
        <v>183</v>
      </c>
      <c r="I289" s="2">
        <v>13</v>
      </c>
      <c r="K289" s="5">
        <f t="shared" si="79"/>
        <v>0</v>
      </c>
      <c r="L289" s="4">
        <f t="shared" si="64"/>
        <v>0</v>
      </c>
      <c r="M289" s="4">
        <f t="shared" si="65"/>
        <v>0</v>
      </c>
      <c r="N289" s="5">
        <f t="shared" si="66"/>
        <v>0</v>
      </c>
      <c r="O289" s="5">
        <f t="shared" si="67"/>
        <v>0</v>
      </c>
      <c r="P289" s="5">
        <f t="shared" si="68"/>
        <v>0.07244655581947744</v>
      </c>
      <c r="Q289" s="5">
        <f t="shared" si="69"/>
        <v>0</v>
      </c>
      <c r="R289" s="4">
        <f t="shared" si="70"/>
        <v>23.21428571428571</v>
      </c>
      <c r="T289" s="5">
        <f>+'Silver '!D416</f>
        <v>0.19514</v>
      </c>
      <c r="V289" s="5">
        <f t="shared" si="71"/>
        <v>0</v>
      </c>
      <c r="W289" s="4">
        <f t="shared" si="72"/>
        <v>0</v>
      </c>
      <c r="X289" s="4">
        <f t="shared" si="73"/>
        <v>0</v>
      </c>
      <c r="Y289" s="5">
        <f t="shared" si="74"/>
        <v>0</v>
      </c>
      <c r="Z289" s="5">
        <f t="shared" si="75"/>
        <v>0</v>
      </c>
      <c r="AA289" s="5">
        <f t="shared" si="76"/>
        <v>0.014137220902612829</v>
      </c>
      <c r="AB289" s="4">
        <f t="shared" si="77"/>
        <v>0</v>
      </c>
      <c r="AC289" s="4">
        <f t="shared" si="78"/>
        <v>4.530035714285714</v>
      </c>
    </row>
    <row r="290" spans="1:29" ht="15.75">
      <c r="A290" s="2">
        <v>1758</v>
      </c>
      <c r="G290" s="2">
        <v>213</v>
      </c>
      <c r="I290" s="2">
        <v>13</v>
      </c>
      <c r="K290" s="5">
        <f t="shared" si="79"/>
        <v>0</v>
      </c>
      <c r="L290" s="4">
        <f t="shared" si="64"/>
        <v>0</v>
      </c>
      <c r="M290" s="4">
        <f t="shared" si="65"/>
        <v>0</v>
      </c>
      <c r="N290" s="5">
        <f t="shared" si="66"/>
        <v>0</v>
      </c>
      <c r="O290" s="5">
        <f t="shared" si="67"/>
        <v>0</v>
      </c>
      <c r="P290" s="5">
        <f t="shared" si="68"/>
        <v>0.08432304038004751</v>
      </c>
      <c r="Q290" s="5">
        <f t="shared" si="69"/>
        <v>0</v>
      </c>
      <c r="R290" s="4">
        <f t="shared" si="70"/>
        <v>23.21428571428571</v>
      </c>
      <c r="T290" s="5">
        <f>+'Silver '!D417</f>
        <v>0.19514</v>
      </c>
      <c r="V290" s="5">
        <f t="shared" si="71"/>
        <v>0</v>
      </c>
      <c r="W290" s="4">
        <f t="shared" si="72"/>
        <v>0</v>
      </c>
      <c r="X290" s="4">
        <f t="shared" si="73"/>
        <v>0</v>
      </c>
      <c r="Y290" s="5">
        <f t="shared" si="74"/>
        <v>0</v>
      </c>
      <c r="Z290" s="5">
        <f t="shared" si="75"/>
        <v>0</v>
      </c>
      <c r="AA290" s="5">
        <f t="shared" si="76"/>
        <v>0.016454798099762472</v>
      </c>
      <c r="AB290" s="4">
        <f t="shared" si="77"/>
        <v>0</v>
      </c>
      <c r="AC290" s="4">
        <f t="shared" si="78"/>
        <v>4.530035714285714</v>
      </c>
    </row>
    <row r="291" spans="1:29" ht="15.75">
      <c r="A291" s="2">
        <v>1759</v>
      </c>
      <c r="G291" s="2">
        <v>186</v>
      </c>
      <c r="I291" s="2">
        <v>13.56</v>
      </c>
      <c r="K291" s="5">
        <f t="shared" si="79"/>
        <v>0</v>
      </c>
      <c r="L291" s="4">
        <f t="shared" si="64"/>
        <v>0</v>
      </c>
      <c r="M291" s="4">
        <f t="shared" si="65"/>
        <v>0</v>
      </c>
      <c r="N291" s="5">
        <f t="shared" si="66"/>
        <v>0</v>
      </c>
      <c r="O291" s="5">
        <f t="shared" si="67"/>
        <v>0</v>
      </c>
      <c r="P291" s="5">
        <f t="shared" si="68"/>
        <v>0.07363420427553444</v>
      </c>
      <c r="Q291" s="5">
        <f t="shared" si="69"/>
        <v>0</v>
      </c>
      <c r="R291" s="4">
        <f t="shared" si="70"/>
        <v>24.21428571428571</v>
      </c>
      <c r="T291" s="5">
        <f>+'Silver '!D418</f>
        <v>0.19514</v>
      </c>
      <c r="V291" s="5">
        <f t="shared" si="71"/>
        <v>0</v>
      </c>
      <c r="W291" s="4">
        <f t="shared" si="72"/>
        <v>0</v>
      </c>
      <c r="X291" s="4">
        <f t="shared" si="73"/>
        <v>0</v>
      </c>
      <c r="Y291" s="5">
        <f t="shared" si="74"/>
        <v>0</v>
      </c>
      <c r="Z291" s="5">
        <f t="shared" si="75"/>
        <v>0</v>
      </c>
      <c r="AA291" s="5">
        <f t="shared" si="76"/>
        <v>0.014368978622327791</v>
      </c>
      <c r="AB291" s="4">
        <f t="shared" si="77"/>
        <v>0</v>
      </c>
      <c r="AC291" s="4">
        <f t="shared" si="78"/>
        <v>4.725175714285714</v>
      </c>
    </row>
    <row r="292" spans="1:29" ht="15.75">
      <c r="A292" s="2">
        <v>1760</v>
      </c>
      <c r="G292" s="2">
        <v>162</v>
      </c>
      <c r="I292" s="2">
        <v>14</v>
      </c>
      <c r="K292" s="5">
        <f t="shared" si="79"/>
        <v>0</v>
      </c>
      <c r="L292" s="4">
        <f t="shared" si="64"/>
        <v>0</v>
      </c>
      <c r="M292" s="4">
        <f t="shared" si="65"/>
        <v>0</v>
      </c>
      <c r="N292" s="5">
        <f t="shared" si="66"/>
        <v>0</v>
      </c>
      <c r="O292" s="5">
        <f t="shared" si="67"/>
        <v>0</v>
      </c>
      <c r="P292" s="5">
        <f t="shared" si="68"/>
        <v>0.06413301662707839</v>
      </c>
      <c r="Q292" s="5">
        <f t="shared" si="69"/>
        <v>0</v>
      </c>
      <c r="R292" s="4">
        <f t="shared" si="70"/>
        <v>24.999999999999996</v>
      </c>
      <c r="T292" s="5">
        <f>+'Silver '!D419</f>
        <v>0.19514</v>
      </c>
      <c r="V292" s="5">
        <f t="shared" si="71"/>
        <v>0</v>
      </c>
      <c r="W292" s="4">
        <f t="shared" si="72"/>
        <v>0</v>
      </c>
      <c r="X292" s="4">
        <f t="shared" si="73"/>
        <v>0</v>
      </c>
      <c r="Y292" s="5">
        <f t="shared" si="74"/>
        <v>0</v>
      </c>
      <c r="Z292" s="5">
        <f t="shared" si="75"/>
        <v>0</v>
      </c>
      <c r="AA292" s="5">
        <f t="shared" si="76"/>
        <v>0.012514916864608077</v>
      </c>
      <c r="AB292" s="4">
        <f t="shared" si="77"/>
        <v>0</v>
      </c>
      <c r="AC292" s="4">
        <f t="shared" si="78"/>
        <v>4.8785</v>
      </c>
    </row>
    <row r="293" spans="1:29" ht="15.75">
      <c r="A293" s="2">
        <v>1761</v>
      </c>
      <c r="G293" s="2">
        <v>162</v>
      </c>
      <c r="I293" s="2">
        <v>14</v>
      </c>
      <c r="K293" s="5">
        <f t="shared" si="79"/>
        <v>0</v>
      </c>
      <c r="L293" s="4">
        <f t="shared" si="64"/>
        <v>0</v>
      </c>
      <c r="M293" s="4">
        <f t="shared" si="65"/>
        <v>0</v>
      </c>
      <c r="N293" s="5">
        <f t="shared" si="66"/>
        <v>0</v>
      </c>
      <c r="O293" s="5">
        <f t="shared" si="67"/>
        <v>0</v>
      </c>
      <c r="P293" s="5">
        <f t="shared" si="68"/>
        <v>0.06413301662707839</v>
      </c>
      <c r="Q293" s="5">
        <f t="shared" si="69"/>
        <v>0</v>
      </c>
      <c r="R293" s="4">
        <f t="shared" si="70"/>
        <v>24.999999999999996</v>
      </c>
      <c r="T293" s="5">
        <f>+'Silver '!D420</f>
        <v>0.19514</v>
      </c>
      <c r="V293" s="5">
        <f t="shared" si="71"/>
        <v>0</v>
      </c>
      <c r="W293" s="4">
        <f t="shared" si="72"/>
        <v>0</v>
      </c>
      <c r="X293" s="4">
        <f t="shared" si="73"/>
        <v>0</v>
      </c>
      <c r="Y293" s="5">
        <f t="shared" si="74"/>
        <v>0</v>
      </c>
      <c r="Z293" s="5">
        <f t="shared" si="75"/>
        <v>0</v>
      </c>
      <c r="AA293" s="5">
        <f t="shared" si="76"/>
        <v>0.012514916864608077</v>
      </c>
      <c r="AB293" s="4">
        <f t="shared" si="77"/>
        <v>0</v>
      </c>
      <c r="AC293" s="4">
        <f t="shared" si="78"/>
        <v>4.8785</v>
      </c>
    </row>
    <row r="294" spans="1:29" ht="15.75">
      <c r="A294" s="2">
        <v>1762</v>
      </c>
      <c r="G294" s="2">
        <v>183</v>
      </c>
      <c r="I294" s="2">
        <v>14</v>
      </c>
      <c r="K294" s="5">
        <f t="shared" si="79"/>
        <v>0</v>
      </c>
      <c r="L294" s="4">
        <f t="shared" si="64"/>
        <v>0</v>
      </c>
      <c r="M294" s="4">
        <f t="shared" si="65"/>
        <v>0</v>
      </c>
      <c r="N294" s="5">
        <f t="shared" si="66"/>
        <v>0</v>
      </c>
      <c r="O294" s="5">
        <f t="shared" si="67"/>
        <v>0</v>
      </c>
      <c r="P294" s="5">
        <f t="shared" si="68"/>
        <v>0.07244655581947744</v>
      </c>
      <c r="Q294" s="5">
        <f t="shared" si="69"/>
        <v>0</v>
      </c>
      <c r="R294" s="4">
        <f t="shared" si="70"/>
        <v>24.999999999999996</v>
      </c>
      <c r="T294" s="5">
        <f>+'Silver '!D421</f>
        <v>0.19514</v>
      </c>
      <c r="V294" s="5">
        <f t="shared" si="71"/>
        <v>0</v>
      </c>
      <c r="W294" s="4">
        <f t="shared" si="72"/>
        <v>0</v>
      </c>
      <c r="X294" s="4">
        <f t="shared" si="73"/>
        <v>0</v>
      </c>
      <c r="Y294" s="5">
        <f t="shared" si="74"/>
        <v>0</v>
      </c>
      <c r="Z294" s="5">
        <f t="shared" si="75"/>
        <v>0</v>
      </c>
      <c r="AA294" s="5">
        <f t="shared" si="76"/>
        <v>0.014137220902612829</v>
      </c>
      <c r="AB294" s="4">
        <f t="shared" si="77"/>
        <v>0</v>
      </c>
      <c r="AC294" s="4">
        <f t="shared" si="78"/>
        <v>4.8785</v>
      </c>
    </row>
    <row r="295" spans="1:29" ht="15.75">
      <c r="A295" s="2">
        <v>1763</v>
      </c>
      <c r="E295" s="2">
        <v>192</v>
      </c>
      <c r="G295" s="2">
        <v>195</v>
      </c>
      <c r="I295" s="2">
        <v>13.93</v>
      </c>
      <c r="K295" s="5">
        <f t="shared" si="79"/>
        <v>0</v>
      </c>
      <c r="L295" s="4">
        <f t="shared" si="64"/>
        <v>0</v>
      </c>
      <c r="M295" s="4">
        <f t="shared" si="65"/>
        <v>0</v>
      </c>
      <c r="N295" s="5">
        <f t="shared" si="66"/>
        <v>0.07600950118764846</v>
      </c>
      <c r="O295" s="5">
        <f t="shared" si="67"/>
        <v>0</v>
      </c>
      <c r="P295" s="5">
        <f t="shared" si="68"/>
        <v>0.07719714964370546</v>
      </c>
      <c r="Q295" s="5">
        <f t="shared" si="69"/>
        <v>0</v>
      </c>
      <c r="R295" s="4">
        <f t="shared" si="70"/>
        <v>24.874999999999996</v>
      </c>
      <c r="T295" s="5">
        <f>+'Silver '!D422</f>
        <v>0.19514</v>
      </c>
      <c r="V295" s="5">
        <f t="shared" si="71"/>
        <v>0</v>
      </c>
      <c r="W295" s="4">
        <f t="shared" si="72"/>
        <v>0</v>
      </c>
      <c r="X295" s="4">
        <f t="shared" si="73"/>
        <v>0</v>
      </c>
      <c r="Y295" s="5">
        <f t="shared" si="74"/>
        <v>0.01483249406175772</v>
      </c>
      <c r="Z295" s="5">
        <f t="shared" si="75"/>
        <v>0</v>
      </c>
      <c r="AA295" s="5">
        <f t="shared" si="76"/>
        <v>0.015064251781472684</v>
      </c>
      <c r="AB295" s="4">
        <f t="shared" si="77"/>
        <v>0</v>
      </c>
      <c r="AC295" s="4">
        <f t="shared" si="78"/>
        <v>4.8541075</v>
      </c>
    </row>
    <row r="296" spans="1:29" ht="15.75">
      <c r="A296" s="2">
        <v>1764</v>
      </c>
      <c r="E296" s="2">
        <v>180.6</v>
      </c>
      <c r="G296" s="2">
        <v>207</v>
      </c>
      <c r="I296" s="2">
        <v>14</v>
      </c>
      <c r="K296" s="5">
        <f t="shared" si="79"/>
        <v>0</v>
      </c>
      <c r="L296" s="4">
        <f t="shared" si="64"/>
        <v>0</v>
      </c>
      <c r="M296" s="4">
        <f t="shared" si="65"/>
        <v>0</v>
      </c>
      <c r="N296" s="5">
        <f t="shared" si="66"/>
        <v>0.07149643705463182</v>
      </c>
      <c r="O296" s="5">
        <f t="shared" si="67"/>
        <v>0</v>
      </c>
      <c r="P296" s="5">
        <f t="shared" si="68"/>
        <v>0.08194774346793349</v>
      </c>
      <c r="Q296" s="5">
        <f t="shared" si="69"/>
        <v>0</v>
      </c>
      <c r="R296" s="4">
        <f t="shared" si="70"/>
        <v>24.999999999999996</v>
      </c>
      <c r="T296" s="5">
        <f>+'Silver '!D423</f>
        <v>0.19514</v>
      </c>
      <c r="V296" s="5">
        <f t="shared" si="71"/>
        <v>0</v>
      </c>
      <c r="W296" s="4">
        <f t="shared" si="72"/>
        <v>0</v>
      </c>
      <c r="X296" s="4">
        <f t="shared" si="73"/>
        <v>0</v>
      </c>
      <c r="Y296" s="5">
        <f t="shared" si="74"/>
        <v>0.013951814726840855</v>
      </c>
      <c r="Z296" s="5">
        <f t="shared" si="75"/>
        <v>0</v>
      </c>
      <c r="AA296" s="5">
        <f t="shared" si="76"/>
        <v>0.01599128266033254</v>
      </c>
      <c r="AB296" s="4">
        <f t="shared" si="77"/>
        <v>0</v>
      </c>
      <c r="AC296" s="4">
        <f t="shared" si="78"/>
        <v>4.8785</v>
      </c>
    </row>
    <row r="297" spans="1:29" ht="15.75">
      <c r="A297" s="2">
        <v>1765</v>
      </c>
      <c r="E297" s="2">
        <v>186.6</v>
      </c>
      <c r="G297" s="2">
        <v>231</v>
      </c>
      <c r="I297" s="2">
        <v>14</v>
      </c>
      <c r="K297" s="5">
        <f t="shared" si="79"/>
        <v>0</v>
      </c>
      <c r="L297" s="4">
        <f t="shared" si="64"/>
        <v>0</v>
      </c>
      <c r="M297" s="4">
        <f t="shared" si="65"/>
        <v>0</v>
      </c>
      <c r="N297" s="5">
        <f t="shared" si="66"/>
        <v>0.07387173396674585</v>
      </c>
      <c r="O297" s="5">
        <f t="shared" si="67"/>
        <v>0</v>
      </c>
      <c r="P297" s="5">
        <f t="shared" si="68"/>
        <v>0.09144893111638955</v>
      </c>
      <c r="Q297" s="5">
        <f t="shared" si="69"/>
        <v>0</v>
      </c>
      <c r="R297" s="4">
        <f t="shared" si="70"/>
        <v>24.999999999999996</v>
      </c>
      <c r="T297" s="5">
        <f>+'Silver '!D424</f>
        <v>0.19514</v>
      </c>
      <c r="V297" s="5">
        <f t="shared" si="71"/>
        <v>0</v>
      </c>
      <c r="W297" s="4">
        <f t="shared" si="72"/>
        <v>0</v>
      </c>
      <c r="X297" s="4">
        <f t="shared" si="73"/>
        <v>0</v>
      </c>
      <c r="Y297" s="5">
        <f t="shared" si="74"/>
        <v>0.014415330166270784</v>
      </c>
      <c r="Z297" s="5">
        <f t="shared" si="75"/>
        <v>0</v>
      </c>
      <c r="AA297" s="5">
        <f t="shared" si="76"/>
        <v>0.01784534441805226</v>
      </c>
      <c r="AB297" s="4">
        <f t="shared" si="77"/>
        <v>0</v>
      </c>
      <c r="AC297" s="4">
        <f t="shared" si="78"/>
        <v>4.8785</v>
      </c>
    </row>
    <row r="298" spans="1:29" ht="15.75">
      <c r="A298" s="2">
        <v>1766</v>
      </c>
      <c r="E298" s="2">
        <v>183.8</v>
      </c>
      <c r="G298" s="2">
        <v>228</v>
      </c>
      <c r="I298" s="2">
        <v>14</v>
      </c>
      <c r="K298" s="5">
        <f t="shared" si="79"/>
        <v>0</v>
      </c>
      <c r="L298" s="4">
        <f t="shared" si="64"/>
        <v>0</v>
      </c>
      <c r="M298" s="4">
        <f t="shared" si="65"/>
        <v>0</v>
      </c>
      <c r="N298" s="5">
        <f t="shared" si="66"/>
        <v>0.07276326207442597</v>
      </c>
      <c r="O298" s="5">
        <f t="shared" si="67"/>
        <v>0</v>
      </c>
      <c r="P298" s="5">
        <f t="shared" si="68"/>
        <v>0.09026128266033254</v>
      </c>
      <c r="Q298" s="5">
        <f t="shared" si="69"/>
        <v>0</v>
      </c>
      <c r="R298" s="4">
        <f t="shared" si="70"/>
        <v>24.999999999999996</v>
      </c>
      <c r="T298" s="5">
        <f>+'Silver '!D425</f>
        <v>0.19514</v>
      </c>
      <c r="V298" s="5">
        <f t="shared" si="71"/>
        <v>0</v>
      </c>
      <c r="W298" s="4">
        <f t="shared" si="72"/>
        <v>0</v>
      </c>
      <c r="X298" s="4">
        <f t="shared" si="73"/>
        <v>0</v>
      </c>
      <c r="Y298" s="5">
        <f t="shared" si="74"/>
        <v>0.014199022961203485</v>
      </c>
      <c r="Z298" s="5">
        <f t="shared" si="75"/>
        <v>0</v>
      </c>
      <c r="AA298" s="5">
        <f t="shared" si="76"/>
        <v>0.01761358669833729</v>
      </c>
      <c r="AB298" s="4">
        <f t="shared" si="77"/>
        <v>0</v>
      </c>
      <c r="AC298" s="4">
        <f t="shared" si="78"/>
        <v>4.8785</v>
      </c>
    </row>
    <row r="299" spans="1:29" ht="15.75">
      <c r="A299" s="2">
        <v>1767</v>
      </c>
      <c r="E299" s="2">
        <v>181.6</v>
      </c>
      <c r="G299" s="2">
        <v>210</v>
      </c>
      <c r="I299" s="2">
        <v>14</v>
      </c>
      <c r="K299" s="5">
        <f t="shared" si="79"/>
        <v>0</v>
      </c>
      <c r="L299" s="4">
        <f t="shared" si="64"/>
        <v>0</v>
      </c>
      <c r="M299" s="4">
        <f t="shared" si="65"/>
        <v>0</v>
      </c>
      <c r="N299" s="5">
        <f t="shared" si="66"/>
        <v>0.0718923198733175</v>
      </c>
      <c r="O299" s="5">
        <f t="shared" si="67"/>
        <v>0</v>
      </c>
      <c r="P299" s="5">
        <f t="shared" si="68"/>
        <v>0.0831353919239905</v>
      </c>
      <c r="Q299" s="5">
        <f t="shared" si="69"/>
        <v>0</v>
      </c>
      <c r="R299" s="4">
        <f t="shared" si="70"/>
        <v>24.999999999999996</v>
      </c>
      <c r="T299" s="5">
        <f>+'Silver '!D426</f>
        <v>0.19491</v>
      </c>
      <c r="V299" s="5">
        <f t="shared" si="71"/>
        <v>0</v>
      </c>
      <c r="W299" s="4">
        <f t="shared" si="72"/>
        <v>0</v>
      </c>
      <c r="X299" s="4">
        <f t="shared" si="73"/>
        <v>0</v>
      </c>
      <c r="Y299" s="5">
        <f t="shared" si="74"/>
        <v>0.014012532066508314</v>
      </c>
      <c r="Z299" s="5">
        <f t="shared" si="75"/>
        <v>0</v>
      </c>
      <c r="AA299" s="5">
        <f t="shared" si="76"/>
        <v>0.01620391923990499</v>
      </c>
      <c r="AB299" s="4">
        <f t="shared" si="77"/>
        <v>0</v>
      </c>
      <c r="AC299" s="4">
        <f t="shared" si="78"/>
        <v>4.872749999999999</v>
      </c>
    </row>
    <row r="300" spans="1:29" ht="15.75">
      <c r="A300" s="2">
        <v>1768</v>
      </c>
      <c r="E300" s="2">
        <v>175.3</v>
      </c>
      <c r="F300" s="2">
        <v>315</v>
      </c>
      <c r="G300" s="2">
        <v>202.4</v>
      </c>
      <c r="I300" s="2">
        <v>14</v>
      </c>
      <c r="K300" s="5">
        <f t="shared" si="79"/>
        <v>0</v>
      </c>
      <c r="L300" s="4">
        <f t="shared" si="64"/>
        <v>0</v>
      </c>
      <c r="M300" s="4">
        <f t="shared" si="65"/>
        <v>0</v>
      </c>
      <c r="N300" s="5">
        <f t="shared" si="66"/>
        <v>0.06939825811559779</v>
      </c>
      <c r="O300" s="5">
        <f t="shared" si="67"/>
        <v>0.12470308788598575</v>
      </c>
      <c r="P300" s="5">
        <f t="shared" si="68"/>
        <v>0.08012668250197942</v>
      </c>
      <c r="Q300" s="5">
        <f t="shared" si="69"/>
        <v>0</v>
      </c>
      <c r="R300" s="4">
        <f t="shared" si="70"/>
        <v>24.999999999999996</v>
      </c>
      <c r="T300" s="5">
        <f>+'Silver '!D427</f>
        <v>0.19491</v>
      </c>
      <c r="V300" s="5">
        <f t="shared" si="71"/>
        <v>0</v>
      </c>
      <c r="W300" s="4">
        <f t="shared" si="72"/>
        <v>0</v>
      </c>
      <c r="X300" s="4">
        <f t="shared" si="73"/>
        <v>0</v>
      </c>
      <c r="Y300" s="5">
        <f t="shared" si="74"/>
        <v>0.013526414489311165</v>
      </c>
      <c r="Z300" s="5">
        <f t="shared" si="75"/>
        <v>0.024305878859857483</v>
      </c>
      <c r="AA300" s="5">
        <f t="shared" si="76"/>
        <v>0.015617491686460809</v>
      </c>
      <c r="AB300" s="4">
        <f t="shared" si="77"/>
        <v>0</v>
      </c>
      <c r="AC300" s="4">
        <f t="shared" si="78"/>
        <v>4.872749999999999</v>
      </c>
    </row>
    <row r="301" spans="1:29" ht="15.75">
      <c r="A301" s="2">
        <v>1769</v>
      </c>
      <c r="E301" s="2">
        <v>180</v>
      </c>
      <c r="I301" s="2">
        <v>14</v>
      </c>
      <c r="K301" s="5">
        <f t="shared" si="79"/>
        <v>0</v>
      </c>
      <c r="L301" s="4">
        <f t="shared" si="64"/>
        <v>0</v>
      </c>
      <c r="M301" s="4">
        <f t="shared" si="65"/>
        <v>0</v>
      </c>
      <c r="N301" s="5">
        <f t="shared" si="66"/>
        <v>0.07125890736342043</v>
      </c>
      <c r="O301" s="5">
        <f t="shared" si="67"/>
        <v>0</v>
      </c>
      <c r="P301" s="5">
        <f t="shared" si="68"/>
        <v>0</v>
      </c>
      <c r="Q301" s="5">
        <f t="shared" si="69"/>
        <v>0</v>
      </c>
      <c r="R301" s="4">
        <f t="shared" si="70"/>
        <v>24.999999999999996</v>
      </c>
      <c r="T301" s="5">
        <f>+'Silver '!D428</f>
        <v>0.19491</v>
      </c>
      <c r="V301" s="5">
        <f t="shared" si="71"/>
        <v>0</v>
      </c>
      <c r="W301" s="4">
        <f t="shared" si="72"/>
        <v>0</v>
      </c>
      <c r="X301" s="4">
        <f t="shared" si="73"/>
        <v>0</v>
      </c>
      <c r="Y301" s="5">
        <f t="shared" si="74"/>
        <v>0.013889073634204276</v>
      </c>
      <c r="Z301" s="5">
        <f t="shared" si="75"/>
        <v>0</v>
      </c>
      <c r="AA301" s="5">
        <f t="shared" si="76"/>
        <v>0</v>
      </c>
      <c r="AB301" s="4">
        <f t="shared" si="77"/>
        <v>0</v>
      </c>
      <c r="AC301" s="4">
        <f t="shared" si="78"/>
        <v>4.872749999999999</v>
      </c>
    </row>
    <row r="302" spans="1:29" ht="15.75">
      <c r="A302" s="2">
        <v>1770</v>
      </c>
      <c r="E302" s="2">
        <v>190.7</v>
      </c>
      <c r="I302" s="2">
        <v>14</v>
      </c>
      <c r="K302" s="5">
        <f t="shared" si="79"/>
        <v>0</v>
      </c>
      <c r="L302" s="4">
        <f t="shared" si="64"/>
        <v>0</v>
      </c>
      <c r="M302" s="4">
        <f t="shared" si="65"/>
        <v>0</v>
      </c>
      <c r="N302" s="5">
        <f t="shared" si="66"/>
        <v>0.07549485352335708</v>
      </c>
      <c r="O302" s="5">
        <f t="shared" si="67"/>
        <v>0</v>
      </c>
      <c r="P302" s="5">
        <f t="shared" si="68"/>
        <v>0</v>
      </c>
      <c r="Q302" s="5">
        <f t="shared" si="69"/>
        <v>0</v>
      </c>
      <c r="R302" s="4">
        <f t="shared" si="70"/>
        <v>24.999999999999996</v>
      </c>
      <c r="T302" s="5">
        <f>+'Silver '!D429</f>
        <v>0.19491</v>
      </c>
      <c r="V302" s="5">
        <f t="shared" si="71"/>
        <v>0</v>
      </c>
      <c r="W302" s="4">
        <f t="shared" si="72"/>
        <v>0</v>
      </c>
      <c r="X302" s="4">
        <f t="shared" si="73"/>
        <v>0</v>
      </c>
      <c r="Y302" s="5">
        <f t="shared" si="74"/>
        <v>0.014714701900237529</v>
      </c>
      <c r="Z302" s="5">
        <f t="shared" si="75"/>
        <v>0</v>
      </c>
      <c r="AA302" s="5">
        <f t="shared" si="76"/>
        <v>0</v>
      </c>
      <c r="AB302" s="4">
        <f t="shared" si="77"/>
        <v>0</v>
      </c>
      <c r="AC302" s="4">
        <f t="shared" si="78"/>
        <v>4.872749999999999</v>
      </c>
    </row>
    <row r="303" spans="1:29" ht="15.75">
      <c r="A303" s="2">
        <v>1771</v>
      </c>
      <c r="C303" s="4">
        <v>38</v>
      </c>
      <c r="D303" s="2">
        <v>66</v>
      </c>
      <c r="E303" s="2">
        <v>200.5</v>
      </c>
      <c r="F303" s="2">
        <v>360</v>
      </c>
      <c r="I303" s="2">
        <v>14</v>
      </c>
      <c r="K303" s="5">
        <f t="shared" si="79"/>
        <v>0</v>
      </c>
      <c r="L303" s="4">
        <f t="shared" si="64"/>
        <v>67.85714285714285</v>
      </c>
      <c r="M303" s="4">
        <f t="shared" si="65"/>
        <v>117.85714285714285</v>
      </c>
      <c r="N303" s="5">
        <f t="shared" si="66"/>
        <v>0.07937450514647665</v>
      </c>
      <c r="O303" s="5">
        <f t="shared" si="67"/>
        <v>0.14251781472684086</v>
      </c>
      <c r="P303" s="5">
        <f t="shared" si="68"/>
        <v>0</v>
      </c>
      <c r="Q303" s="5">
        <f t="shared" si="69"/>
        <v>0</v>
      </c>
      <c r="R303" s="4">
        <f t="shared" si="70"/>
        <v>24.999999999999996</v>
      </c>
      <c r="T303" s="5">
        <f>+'Silver '!D430</f>
        <v>0.19491</v>
      </c>
      <c r="V303" s="5">
        <f t="shared" si="71"/>
        <v>0</v>
      </c>
      <c r="W303" s="4">
        <f t="shared" si="72"/>
        <v>13.226035714285713</v>
      </c>
      <c r="X303" s="4">
        <f t="shared" si="73"/>
        <v>22.97153571428571</v>
      </c>
      <c r="Y303" s="5">
        <f t="shared" si="74"/>
        <v>0.015470884798099764</v>
      </c>
      <c r="Z303" s="5">
        <f t="shared" si="75"/>
        <v>0.027778147268408552</v>
      </c>
      <c r="AA303" s="5">
        <f t="shared" si="76"/>
        <v>0</v>
      </c>
      <c r="AB303" s="4">
        <f t="shared" si="77"/>
        <v>0</v>
      </c>
      <c r="AC303" s="4">
        <f t="shared" si="78"/>
        <v>4.872749999999999</v>
      </c>
    </row>
    <row r="304" spans="1:29" ht="15.75">
      <c r="A304" s="2">
        <v>1772</v>
      </c>
      <c r="C304" s="4">
        <v>38</v>
      </c>
      <c r="D304" s="2">
        <v>66</v>
      </c>
      <c r="E304" s="2">
        <v>209</v>
      </c>
      <c r="F304" s="2">
        <v>360</v>
      </c>
      <c r="I304" s="2">
        <v>14</v>
      </c>
      <c r="K304" s="5">
        <f t="shared" si="79"/>
        <v>0</v>
      </c>
      <c r="L304" s="4">
        <f t="shared" si="64"/>
        <v>67.85714285714285</v>
      </c>
      <c r="M304" s="4">
        <f t="shared" si="65"/>
        <v>117.85714285714285</v>
      </c>
      <c r="N304" s="5">
        <f t="shared" si="66"/>
        <v>0.08273950910530482</v>
      </c>
      <c r="O304" s="5">
        <f t="shared" si="67"/>
        <v>0.14251781472684086</v>
      </c>
      <c r="P304" s="5">
        <f t="shared" si="68"/>
        <v>0</v>
      </c>
      <c r="Q304" s="5">
        <f t="shared" si="69"/>
        <v>0</v>
      </c>
      <c r="R304" s="4">
        <f t="shared" si="70"/>
        <v>24.999999999999996</v>
      </c>
      <c r="T304" s="5">
        <f>+'Silver '!D431</f>
        <v>0.19491</v>
      </c>
      <c r="V304" s="5">
        <f t="shared" si="71"/>
        <v>0</v>
      </c>
      <c r="W304" s="4">
        <f t="shared" si="72"/>
        <v>13.226035714285713</v>
      </c>
      <c r="X304" s="4">
        <f t="shared" si="73"/>
        <v>22.97153571428571</v>
      </c>
      <c r="Y304" s="5">
        <f t="shared" si="74"/>
        <v>0.016126757719714963</v>
      </c>
      <c r="Z304" s="5">
        <f t="shared" si="75"/>
        <v>0.027778147268408552</v>
      </c>
      <c r="AA304" s="5">
        <f t="shared" si="76"/>
        <v>0</v>
      </c>
      <c r="AB304" s="4">
        <f t="shared" si="77"/>
        <v>0</v>
      </c>
      <c r="AC304" s="4">
        <f t="shared" si="78"/>
        <v>4.872749999999999</v>
      </c>
    </row>
    <row r="305" spans="1:29" ht="15.75">
      <c r="A305" s="2">
        <v>1773</v>
      </c>
      <c r="C305" s="4">
        <v>38</v>
      </c>
      <c r="D305" s="2">
        <v>66</v>
      </c>
      <c r="E305" s="2">
        <v>181.3</v>
      </c>
      <c r="F305" s="2">
        <v>360</v>
      </c>
      <c r="I305" s="2">
        <v>14</v>
      </c>
      <c r="K305" s="5">
        <f t="shared" si="79"/>
        <v>0</v>
      </c>
      <c r="L305" s="4">
        <f t="shared" si="64"/>
        <v>67.85714285714285</v>
      </c>
      <c r="M305" s="4">
        <f t="shared" si="65"/>
        <v>117.85714285714285</v>
      </c>
      <c r="N305" s="5">
        <f t="shared" si="66"/>
        <v>0.07177355502771181</v>
      </c>
      <c r="O305" s="5">
        <f t="shared" si="67"/>
        <v>0.14251781472684086</v>
      </c>
      <c r="P305" s="5">
        <f t="shared" si="68"/>
        <v>0</v>
      </c>
      <c r="Q305" s="5">
        <f t="shared" si="69"/>
        <v>0</v>
      </c>
      <c r="R305" s="4">
        <f t="shared" si="70"/>
        <v>24.999999999999996</v>
      </c>
      <c r="T305" s="5">
        <f>+'Silver '!D432</f>
        <v>0.19491</v>
      </c>
      <c r="V305" s="5">
        <f t="shared" si="71"/>
        <v>0</v>
      </c>
      <c r="W305" s="4">
        <f t="shared" si="72"/>
        <v>13.226035714285713</v>
      </c>
      <c r="X305" s="4">
        <f t="shared" si="73"/>
        <v>22.97153571428571</v>
      </c>
      <c r="Y305" s="5">
        <f t="shared" si="74"/>
        <v>0.013989383610451309</v>
      </c>
      <c r="Z305" s="5">
        <f t="shared" si="75"/>
        <v>0.027778147268408552</v>
      </c>
      <c r="AA305" s="5">
        <f t="shared" si="76"/>
        <v>0</v>
      </c>
      <c r="AB305" s="4">
        <f t="shared" si="77"/>
        <v>0</v>
      </c>
      <c r="AC305" s="4">
        <f t="shared" si="78"/>
        <v>4.872749999999999</v>
      </c>
    </row>
    <row r="306" spans="1:29" ht="15.75">
      <c r="A306" s="2">
        <v>1774</v>
      </c>
      <c r="C306" s="4">
        <v>38</v>
      </c>
      <c r="D306" s="2">
        <v>66</v>
      </c>
      <c r="E306" s="2">
        <v>177</v>
      </c>
      <c r="F306" s="2">
        <v>360</v>
      </c>
      <c r="K306" s="5">
        <f t="shared" si="79"/>
        <v>0</v>
      </c>
      <c r="L306" s="4">
        <f t="shared" si="64"/>
        <v>67.85714285714285</v>
      </c>
      <c r="M306" s="4">
        <f t="shared" si="65"/>
        <v>117.85714285714285</v>
      </c>
      <c r="N306" s="5">
        <f t="shared" si="66"/>
        <v>0.07007125890736342</v>
      </c>
      <c r="O306" s="5">
        <f t="shared" si="67"/>
        <v>0.14251781472684086</v>
      </c>
      <c r="P306" s="5">
        <f t="shared" si="68"/>
        <v>0</v>
      </c>
      <c r="Q306" s="5">
        <f t="shared" si="69"/>
        <v>0</v>
      </c>
      <c r="R306" s="4">
        <f t="shared" si="70"/>
        <v>0</v>
      </c>
      <c r="T306" s="5">
        <f>+'Silver '!D433</f>
        <v>0.19491</v>
      </c>
      <c r="V306" s="5">
        <f t="shared" si="71"/>
        <v>0</v>
      </c>
      <c r="W306" s="4">
        <f t="shared" si="72"/>
        <v>13.226035714285713</v>
      </c>
      <c r="X306" s="4">
        <f t="shared" si="73"/>
        <v>22.97153571428571</v>
      </c>
      <c r="Y306" s="5">
        <f t="shared" si="74"/>
        <v>0.013657589073634204</v>
      </c>
      <c r="Z306" s="5">
        <f t="shared" si="75"/>
        <v>0.027778147268408552</v>
      </c>
      <c r="AA306" s="5">
        <f t="shared" si="76"/>
        <v>0</v>
      </c>
      <c r="AB306" s="4">
        <f t="shared" si="77"/>
        <v>0</v>
      </c>
      <c r="AC306" s="4">
        <f t="shared" si="78"/>
        <v>0</v>
      </c>
    </row>
    <row r="307" spans="1:29" ht="15.75">
      <c r="A307" s="2">
        <v>1775</v>
      </c>
      <c r="C307" s="4">
        <v>39</v>
      </c>
      <c r="D307" s="2">
        <v>66</v>
      </c>
      <c r="E307" s="2">
        <v>174.5</v>
      </c>
      <c r="F307" s="2">
        <v>360</v>
      </c>
      <c r="K307" s="5">
        <f t="shared" si="79"/>
        <v>0</v>
      </c>
      <c r="L307" s="4">
        <f t="shared" si="64"/>
        <v>69.64285714285714</v>
      </c>
      <c r="M307" s="4">
        <f t="shared" si="65"/>
        <v>117.85714285714285</v>
      </c>
      <c r="N307" s="5">
        <f t="shared" si="66"/>
        <v>0.06908155186064925</v>
      </c>
      <c r="O307" s="5">
        <f t="shared" si="67"/>
        <v>0.14251781472684086</v>
      </c>
      <c r="P307" s="5">
        <f t="shared" si="68"/>
        <v>0</v>
      </c>
      <c r="Q307" s="5">
        <f t="shared" si="69"/>
        <v>0</v>
      </c>
      <c r="R307" s="4">
        <f t="shared" si="70"/>
        <v>0</v>
      </c>
      <c r="T307" s="5">
        <f>+'Silver '!D434</f>
        <v>0.19491</v>
      </c>
      <c r="V307" s="5">
        <f t="shared" si="71"/>
        <v>0</v>
      </c>
      <c r="W307" s="4">
        <f t="shared" si="72"/>
        <v>13.574089285714285</v>
      </c>
      <c r="X307" s="4">
        <f t="shared" si="73"/>
        <v>22.97153571428571</v>
      </c>
      <c r="Y307" s="5">
        <f t="shared" si="74"/>
        <v>0.013464685273159145</v>
      </c>
      <c r="Z307" s="5">
        <f t="shared" si="75"/>
        <v>0.027778147268408552</v>
      </c>
      <c r="AA307" s="5">
        <f t="shared" si="76"/>
        <v>0</v>
      </c>
      <c r="AB307" s="4">
        <f t="shared" si="77"/>
        <v>0</v>
      </c>
      <c r="AC307" s="4">
        <f t="shared" si="78"/>
        <v>0</v>
      </c>
    </row>
    <row r="308" spans="1:29" ht="15.75">
      <c r="A308" s="2">
        <v>1776</v>
      </c>
      <c r="C308" s="4">
        <v>45</v>
      </c>
      <c r="D308" s="2">
        <v>66</v>
      </c>
      <c r="E308" s="2">
        <v>187.2</v>
      </c>
      <c r="K308" s="5">
        <f t="shared" si="79"/>
        <v>0</v>
      </c>
      <c r="L308" s="4">
        <f t="shared" si="64"/>
        <v>80.35714285714285</v>
      </c>
      <c r="M308" s="4">
        <f t="shared" si="65"/>
        <v>117.85714285714285</v>
      </c>
      <c r="N308" s="5">
        <f t="shared" si="66"/>
        <v>0.07410926365795724</v>
      </c>
      <c r="O308" s="5">
        <f t="shared" si="67"/>
        <v>0</v>
      </c>
      <c r="P308" s="5">
        <f t="shared" si="68"/>
        <v>0</v>
      </c>
      <c r="Q308" s="5">
        <f t="shared" si="69"/>
        <v>0</v>
      </c>
      <c r="R308" s="4">
        <f t="shared" si="70"/>
        <v>0</v>
      </c>
      <c r="T308" s="5">
        <f>+'Silver '!D435</f>
        <v>0.19491</v>
      </c>
      <c r="V308" s="5">
        <f t="shared" si="71"/>
        <v>0</v>
      </c>
      <c r="W308" s="4">
        <f t="shared" si="72"/>
        <v>15.662410714285713</v>
      </c>
      <c r="X308" s="4">
        <f t="shared" si="73"/>
        <v>22.97153571428571</v>
      </c>
      <c r="Y308" s="5">
        <f t="shared" si="74"/>
        <v>0.014444636579572446</v>
      </c>
      <c r="Z308" s="5">
        <f t="shared" si="75"/>
        <v>0</v>
      </c>
      <c r="AA308" s="5">
        <f t="shared" si="76"/>
        <v>0</v>
      </c>
      <c r="AB308" s="4">
        <f t="shared" si="77"/>
        <v>0</v>
      </c>
      <c r="AC308" s="4">
        <f t="shared" si="78"/>
        <v>0</v>
      </c>
    </row>
    <row r="309" spans="1:29" ht="15.75">
      <c r="A309" s="2">
        <v>1777</v>
      </c>
      <c r="C309" s="4">
        <v>45</v>
      </c>
      <c r="D309" s="2">
        <v>66</v>
      </c>
      <c r="E309" s="2">
        <v>198.4</v>
      </c>
      <c r="I309" s="2">
        <v>14.5</v>
      </c>
      <c r="K309" s="5">
        <f t="shared" si="79"/>
        <v>0</v>
      </c>
      <c r="L309" s="4">
        <f t="shared" si="64"/>
        <v>80.35714285714285</v>
      </c>
      <c r="M309" s="4">
        <f t="shared" si="65"/>
        <v>117.85714285714285</v>
      </c>
      <c r="N309" s="5">
        <f t="shared" si="66"/>
        <v>0.07854315122723673</v>
      </c>
      <c r="O309" s="5">
        <f t="shared" si="67"/>
        <v>0</v>
      </c>
      <c r="P309" s="5">
        <f t="shared" si="68"/>
        <v>0</v>
      </c>
      <c r="Q309" s="5">
        <f t="shared" si="69"/>
        <v>0</v>
      </c>
      <c r="R309" s="4">
        <f t="shared" si="70"/>
        <v>25.89285714285714</v>
      </c>
      <c r="T309" s="5">
        <f>+'Silver '!D436</f>
        <v>0.19491</v>
      </c>
      <c r="V309" s="5">
        <f t="shared" si="71"/>
        <v>0</v>
      </c>
      <c r="W309" s="4">
        <f t="shared" si="72"/>
        <v>15.662410714285713</v>
      </c>
      <c r="X309" s="4">
        <f t="shared" si="73"/>
        <v>22.97153571428571</v>
      </c>
      <c r="Y309" s="5">
        <f t="shared" si="74"/>
        <v>0.015308845605700712</v>
      </c>
      <c r="Z309" s="5">
        <f t="shared" si="75"/>
        <v>0</v>
      </c>
      <c r="AA309" s="5">
        <f t="shared" si="76"/>
        <v>0</v>
      </c>
      <c r="AB309" s="4">
        <f t="shared" si="77"/>
        <v>0</v>
      </c>
      <c r="AC309" s="4">
        <f t="shared" si="78"/>
        <v>5.046776785714285</v>
      </c>
    </row>
    <row r="310" spans="1:29" ht="15.75">
      <c r="A310" s="2">
        <v>1778</v>
      </c>
      <c r="C310" s="4">
        <v>38</v>
      </c>
      <c r="D310" s="2">
        <v>66</v>
      </c>
      <c r="E310" s="2">
        <v>193.1</v>
      </c>
      <c r="I310" s="2">
        <v>14.5</v>
      </c>
      <c r="K310" s="5">
        <f t="shared" si="79"/>
        <v>0</v>
      </c>
      <c r="L310" s="4">
        <f t="shared" si="64"/>
        <v>67.85714285714285</v>
      </c>
      <c r="M310" s="4">
        <f t="shared" si="65"/>
        <v>117.85714285714285</v>
      </c>
      <c r="N310" s="5">
        <f t="shared" si="66"/>
        <v>0.07644497228820268</v>
      </c>
      <c r="O310" s="5">
        <f t="shared" si="67"/>
        <v>0</v>
      </c>
      <c r="P310" s="5">
        <f t="shared" si="68"/>
        <v>0</v>
      </c>
      <c r="Q310" s="5">
        <f t="shared" si="69"/>
        <v>0</v>
      </c>
      <c r="R310" s="4">
        <f t="shared" si="70"/>
        <v>25.89285714285714</v>
      </c>
      <c r="T310" s="5">
        <f>+'Silver '!D437</f>
        <v>0.19491</v>
      </c>
      <c r="V310" s="5">
        <f t="shared" si="71"/>
        <v>0</v>
      </c>
      <c r="W310" s="4">
        <f t="shared" si="72"/>
        <v>13.226035714285713</v>
      </c>
      <c r="X310" s="4">
        <f t="shared" si="73"/>
        <v>22.97153571428571</v>
      </c>
      <c r="Y310" s="5">
        <f t="shared" si="74"/>
        <v>0.014899889548693585</v>
      </c>
      <c r="Z310" s="5">
        <f t="shared" si="75"/>
        <v>0</v>
      </c>
      <c r="AA310" s="5">
        <f t="shared" si="76"/>
        <v>0</v>
      </c>
      <c r="AB310" s="4">
        <f t="shared" si="77"/>
        <v>0</v>
      </c>
      <c r="AC310" s="4">
        <f t="shared" si="78"/>
        <v>5.046776785714285</v>
      </c>
    </row>
    <row r="311" spans="1:29" ht="15.75">
      <c r="A311" s="2">
        <v>1779</v>
      </c>
      <c r="C311" s="4">
        <v>37.5</v>
      </c>
      <c r="D311" s="2">
        <v>66</v>
      </c>
      <c r="E311" s="2">
        <v>183.5</v>
      </c>
      <c r="F311" s="2">
        <v>368.2</v>
      </c>
      <c r="I311" s="2">
        <v>14.5</v>
      </c>
      <c r="K311" s="5">
        <f t="shared" si="79"/>
        <v>0</v>
      </c>
      <c r="L311" s="4">
        <f t="shared" si="64"/>
        <v>66.96428571428571</v>
      </c>
      <c r="M311" s="4">
        <f t="shared" si="65"/>
        <v>117.85714285714285</v>
      </c>
      <c r="N311" s="5">
        <f t="shared" si="66"/>
        <v>0.07264449722882027</v>
      </c>
      <c r="O311" s="5">
        <f t="shared" si="67"/>
        <v>0.14576405384006333</v>
      </c>
      <c r="P311" s="5">
        <f t="shared" si="68"/>
        <v>0</v>
      </c>
      <c r="Q311" s="5">
        <f t="shared" si="69"/>
        <v>0</v>
      </c>
      <c r="R311" s="4">
        <f t="shared" si="70"/>
        <v>25.89285714285714</v>
      </c>
      <c r="T311" s="5">
        <f>+'Silver '!D438</f>
        <v>0.19491</v>
      </c>
      <c r="V311" s="5">
        <f t="shared" si="71"/>
        <v>0</v>
      </c>
      <c r="W311" s="4">
        <f t="shared" si="72"/>
        <v>13.052008928571427</v>
      </c>
      <c r="X311" s="4">
        <f t="shared" si="73"/>
        <v>22.97153571428571</v>
      </c>
      <c r="Y311" s="5">
        <f t="shared" si="74"/>
        <v>0.014159138954869359</v>
      </c>
      <c r="Z311" s="5">
        <f t="shared" si="75"/>
        <v>0.028410871733966742</v>
      </c>
      <c r="AA311" s="5">
        <f t="shared" si="76"/>
        <v>0</v>
      </c>
      <c r="AB311" s="4">
        <f t="shared" si="77"/>
        <v>0</v>
      </c>
      <c r="AC311" s="4">
        <f t="shared" si="78"/>
        <v>5.046776785714285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at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</dc:creator>
  <cp:keywords/>
  <dc:description/>
  <cp:lastModifiedBy>Adriana Leticia Arroyo Abad</cp:lastModifiedBy>
  <dcterms:created xsi:type="dcterms:W3CDTF">2000-07-19T20:09:55Z</dcterms:created>
  <dcterms:modified xsi:type="dcterms:W3CDTF">2005-03-31T02:07:13Z</dcterms:modified>
  <cp:category/>
  <cp:version/>
  <cp:contentType/>
  <cp:contentStatus/>
</cp:coreProperties>
</file>